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iichi\Desktop\"/>
    </mc:Choice>
  </mc:AlternateContent>
  <bookViews>
    <workbookView xWindow="0" yWindow="0" windowWidth="19200" windowHeight="8730"/>
  </bookViews>
  <sheets>
    <sheet name="申込登録" sheetId="1" r:id="rId1"/>
    <sheet name="ﾌﾟﾛｸﾞﾗﾑ用" sheetId="2" r:id="rId2"/>
  </sheets>
  <definedNames>
    <definedName name="一般">申込登録!$Q$20</definedName>
    <definedName name="一般一般">申込登録!$R$20:$S$20</definedName>
    <definedName name="一般一般女">申込登録!$T$34:$U$34</definedName>
    <definedName name="一般一般男">申込登録!$T$20:$U$20</definedName>
    <definedName name="一般女子">申込登録!$V$34:$Z$34</definedName>
    <definedName name="一般男子">申込登録!$V$20:$AA$20</definedName>
    <definedName name="高校">申込登録!$Q$17:$Q$19</definedName>
    <definedName name="高校1">申込登録!$R$17:$S$17</definedName>
    <definedName name="高校1女">申込登録!$T$31:$U$31</definedName>
    <definedName name="高校1男">申込登録!$T$17:$U$17</definedName>
    <definedName name="高校1年女子">申込登録!$V$31:$Z$31</definedName>
    <definedName name="高校1年男子">申込登録!$V$17:$AA$17</definedName>
    <definedName name="高校2">申込登録!$R$18:$S$18</definedName>
    <definedName name="高校2女">申込登録!$T$32:$U$32</definedName>
    <definedName name="高校2男">申込登録!$T$18:$U$18</definedName>
    <definedName name="高校2年女子">申込登録!$V$32:$Z$32</definedName>
    <definedName name="高校2年男子">申込登録!$V$18:$AA$18</definedName>
    <definedName name="高校3">申込登録!$R$19:$S$19</definedName>
    <definedName name="高校3女">申込登録!$T$33:$U$33</definedName>
    <definedName name="高校3男">申込登録!$T$19:$U$19</definedName>
    <definedName name="高校3年女子">申込登録!$V$33:$Z$33</definedName>
    <definedName name="高校3年男子">申込登録!$V$19:$AA$19</definedName>
    <definedName name="女">申込登録!$U$21:$U$34</definedName>
    <definedName name="女一般女子">申込登録!$V$34:$Z$34</definedName>
    <definedName name="女高校1年女子">申込登録!$V$31:$Z$31</definedName>
    <definedName name="女高校2年女子">申込登録!$V$32:$Z$32</definedName>
    <definedName name="女高校3年女子">申込登録!$V$33:$Z$33</definedName>
    <definedName name="女小学1年女子">申込登録!$V$22:$Y$22</definedName>
    <definedName name="女小学2年女子">申込登録!$V$23:$Y$23</definedName>
    <definedName name="女小学3年女子">申込登録!$V$24:$AA$24</definedName>
    <definedName name="女小学4年女子">申込登録!$V$25:$AA$25</definedName>
    <definedName name="女小学5年女子">申込登録!$V$26:$AA$26</definedName>
    <definedName name="女小学6年女子">申込登録!$V$27:$AA$27</definedName>
    <definedName name="女中学1年女子">申込登録!$V$28:$AB$28</definedName>
    <definedName name="女中学2年女子">申込登録!$V$29:$AB$29</definedName>
    <definedName name="女中学3年女子">申込登録!$V$30:$AB$30</definedName>
    <definedName name="小学">申込登録!$Q$8:$Q$13</definedName>
    <definedName name="小学1">申込登録!$R$8:$S$8</definedName>
    <definedName name="小学1女">申込登録!$T$22:$U$22</definedName>
    <definedName name="小学1男">申込登録!$T$8:$U$8</definedName>
    <definedName name="小学1年女子">申込登録!$V$22:$Z$22</definedName>
    <definedName name="小学1年男子">申込登録!$V$8:$Z$8</definedName>
    <definedName name="小学2">申込登録!$R$9:$S$9</definedName>
    <definedName name="小学2女">申込登録!$T$23:$U$23</definedName>
    <definedName name="小学2男">申込登録!$T$9:$U$9</definedName>
    <definedName name="小学2年女子">申込登録!$V$23:$Z$23</definedName>
    <definedName name="小学2年男子">申込登録!$V$9:$Z$9</definedName>
    <definedName name="小学3">申込登録!$R$10:$S$10</definedName>
    <definedName name="小学3女">申込登録!$T$24:$U$24</definedName>
    <definedName name="小学3男">申込登録!$T$10:$U$10</definedName>
    <definedName name="小学3年女子">申込登録!$V$24:$AB$24</definedName>
    <definedName name="小学3年男子">申込登録!$V$10:$AA$10</definedName>
    <definedName name="小学4">申込登録!$R$11:$S$11</definedName>
    <definedName name="小学4女">申込登録!$T$25:$U$25</definedName>
    <definedName name="小学4男">申込登録!$T$11:$U$11</definedName>
    <definedName name="小学4年女子">申込登録!$V$25:$AB$25</definedName>
    <definedName name="小学4年男子">申込登録!$V$11:$AA$11</definedName>
    <definedName name="小学5">申込登録!$R$12:$S$12</definedName>
    <definedName name="小学5女">申込登録!$T$26:$U$26</definedName>
    <definedName name="小学5男">申込登録!$T$12:$U$12</definedName>
    <definedName name="小学5年女子">申込登録!$V$26:$AA$26</definedName>
    <definedName name="小学5年男子">申込登録!$V$12:$AA$12</definedName>
    <definedName name="小学6">申込登録!$R$13:$S$13</definedName>
    <definedName name="小学6女">申込登録!$T$27:$U$27</definedName>
    <definedName name="小学6男">申込登録!$T$13:$U$13</definedName>
    <definedName name="小学6年女子">申込登録!$V$27:$AA$27</definedName>
    <definedName name="小学6年男子">申込登録!$V$13:$AA$13</definedName>
    <definedName name="男一般男子">申込登録!$V$20:$AA$20</definedName>
    <definedName name="男高校1年男子">申込登録!$V$17:$AA$17</definedName>
    <definedName name="男高校2年男子">申込登録!$V$18:$AA$18</definedName>
    <definedName name="男高校3年男子">申込登録!$V$19:$AA$19</definedName>
    <definedName name="男小学1年男子">申込登録!$V$8:$Y$8</definedName>
    <definedName name="男小学2年男子">申込登録!$V$9:$Y$9</definedName>
    <definedName name="男小学3年男子">申込登録!$V$10:$AA$10</definedName>
    <definedName name="男小学4年男子">申込登録!$V$11:$AA$11</definedName>
    <definedName name="男小学5年男子">申込登録!$V$12:$AA$12</definedName>
    <definedName name="男小学6年男子">申込登録!$V$13:$AA$13</definedName>
    <definedName name="男中学1年男子">申込登録!$V$14:$AB$14</definedName>
    <definedName name="男中学2年男子">申込登録!$V$15:$AB$15</definedName>
    <definedName name="男中学3年男子">申込登録!$V$16:$AB$16</definedName>
    <definedName name="中学">申込登録!$Q$14:$Q$16</definedName>
    <definedName name="中学1">申込登録!$R$14:$S$14</definedName>
    <definedName name="中学1女">申込登録!$T$28:$U$28</definedName>
    <definedName name="中学1男">申込登録!$T$14:$U$14</definedName>
    <definedName name="中学1年女子">申込登録!$V$28:$AB$28</definedName>
    <definedName name="中学1年男子">申込登録!$V$14:$AB$14</definedName>
    <definedName name="中学2">申込登録!$R$15:$S$15</definedName>
    <definedName name="中学2女">申込登録!$T$29:$U$29</definedName>
    <definedName name="中学2男">申込登録!$T$15:$U$15</definedName>
    <definedName name="中学2年女子">申込登録!$V$29:$AB$29</definedName>
    <definedName name="中学2年男子">申込登録!$V$15:$AB$15</definedName>
    <definedName name="中学3">申込登録!$R$16:$S$16</definedName>
    <definedName name="中学3女">申込登録!$T$30:$U$30</definedName>
    <definedName name="中学3男">申込登録!$T$16:$U$16</definedName>
    <definedName name="中学3年女子">申込登録!$V$30:$AB$30</definedName>
    <definedName name="中学3年男子">申込登録!$V$16:$AB$16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" l="1"/>
  <c r="Q2" i="1"/>
  <c r="P3" i="1"/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P4" i="1" l="1"/>
  <c r="B1" i="2" l="1"/>
  <c r="U4" i="2" l="1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3" i="2"/>
  <c r="F3" i="2" s="1"/>
  <c r="F38" i="2" l="1"/>
  <c r="G38" i="2"/>
  <c r="F21" i="2"/>
  <c r="G21" i="2"/>
  <c r="F52" i="2"/>
  <c r="G52" i="2"/>
  <c r="F36" i="2"/>
  <c r="G36" i="2"/>
  <c r="F51" i="2"/>
  <c r="G51" i="2"/>
  <c r="F43" i="2"/>
  <c r="G43" i="2"/>
  <c r="F35" i="2"/>
  <c r="G35" i="2"/>
  <c r="F27" i="2"/>
  <c r="G27" i="2"/>
  <c r="F19" i="2"/>
  <c r="G19" i="2"/>
  <c r="F11" i="2"/>
  <c r="G11" i="2"/>
  <c r="G3" i="2"/>
  <c r="F42" i="2"/>
  <c r="G42" i="2"/>
  <c r="F10" i="2"/>
  <c r="G10" i="2"/>
  <c r="F49" i="2"/>
  <c r="G49" i="2"/>
  <c r="F41" i="2"/>
  <c r="G41" i="2"/>
  <c r="F33" i="2"/>
  <c r="G33" i="2"/>
  <c r="F25" i="2"/>
  <c r="G25" i="2"/>
  <c r="F17" i="2"/>
  <c r="G17" i="2"/>
  <c r="F9" i="2"/>
  <c r="G9" i="2"/>
  <c r="F22" i="2"/>
  <c r="G22" i="2"/>
  <c r="F50" i="2"/>
  <c r="G50" i="2"/>
  <c r="F26" i="2"/>
  <c r="G26" i="2"/>
  <c r="F40" i="2"/>
  <c r="G40" i="2"/>
  <c r="F24" i="2"/>
  <c r="G24" i="2"/>
  <c r="F16" i="2"/>
  <c r="G16" i="2"/>
  <c r="F8" i="2"/>
  <c r="G8" i="2"/>
  <c r="F46" i="2"/>
  <c r="G46" i="2"/>
  <c r="F45" i="2"/>
  <c r="G45" i="2"/>
  <c r="F34" i="2"/>
  <c r="G34" i="2"/>
  <c r="F18" i="2"/>
  <c r="G18" i="2"/>
  <c r="F48" i="2"/>
  <c r="G48" i="2"/>
  <c r="F32" i="2"/>
  <c r="G32" i="2"/>
  <c r="F47" i="2"/>
  <c r="G47" i="2"/>
  <c r="F39" i="2"/>
  <c r="G39" i="2"/>
  <c r="F31" i="2"/>
  <c r="G31" i="2"/>
  <c r="F23" i="2"/>
  <c r="G23" i="2"/>
  <c r="F15" i="2"/>
  <c r="G15" i="2"/>
  <c r="F7" i="2"/>
  <c r="G7" i="2"/>
  <c r="F14" i="2"/>
  <c r="G14" i="2"/>
  <c r="F6" i="2"/>
  <c r="G6" i="2"/>
  <c r="F29" i="2"/>
  <c r="G29" i="2"/>
  <c r="F5" i="2"/>
  <c r="G5" i="2"/>
  <c r="F30" i="2"/>
  <c r="G30" i="2"/>
  <c r="F37" i="2"/>
  <c r="G37" i="2"/>
  <c r="F13" i="2"/>
  <c r="G13" i="2"/>
  <c r="F44" i="2"/>
  <c r="G44" i="2"/>
  <c r="F28" i="2"/>
  <c r="G28" i="2"/>
  <c r="F20" i="2"/>
  <c r="G20" i="2"/>
  <c r="F12" i="2"/>
  <c r="G12" i="2"/>
  <c r="F4" i="2"/>
  <c r="G4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3" i="2"/>
  <c r="O4" i="2"/>
  <c r="P4" i="2" s="1"/>
  <c r="O5" i="2"/>
  <c r="P5" i="2" s="1"/>
  <c r="O6" i="2"/>
  <c r="P6" i="2" s="1"/>
  <c r="O7" i="2"/>
  <c r="P7" i="2" s="1"/>
  <c r="O8" i="2"/>
  <c r="P8" i="2" s="1"/>
  <c r="O9" i="2"/>
  <c r="P9" i="2" s="1"/>
  <c r="O10" i="2"/>
  <c r="P10" i="2" s="1"/>
  <c r="O11" i="2"/>
  <c r="P11" i="2" s="1"/>
  <c r="O12" i="2"/>
  <c r="P12" i="2" s="1"/>
  <c r="O13" i="2"/>
  <c r="P13" i="2" s="1"/>
  <c r="O14" i="2"/>
  <c r="P14" i="2" s="1"/>
  <c r="O15" i="2"/>
  <c r="P15" i="2" s="1"/>
  <c r="O16" i="2"/>
  <c r="P16" i="2" s="1"/>
  <c r="O17" i="2"/>
  <c r="P17" i="2" s="1"/>
  <c r="O18" i="2"/>
  <c r="P18" i="2" s="1"/>
  <c r="O19" i="2"/>
  <c r="P19" i="2" s="1"/>
  <c r="O20" i="2"/>
  <c r="P20" i="2" s="1"/>
  <c r="O21" i="2"/>
  <c r="P21" i="2" s="1"/>
  <c r="O22" i="2"/>
  <c r="P22" i="2" s="1"/>
  <c r="O23" i="2"/>
  <c r="P23" i="2" s="1"/>
  <c r="O24" i="2"/>
  <c r="P24" i="2" s="1"/>
  <c r="O25" i="2"/>
  <c r="P25" i="2" s="1"/>
  <c r="O26" i="2"/>
  <c r="P26" i="2" s="1"/>
  <c r="O27" i="2"/>
  <c r="P27" i="2" s="1"/>
  <c r="O28" i="2"/>
  <c r="P28" i="2" s="1"/>
  <c r="O29" i="2"/>
  <c r="P29" i="2" s="1"/>
  <c r="O30" i="2"/>
  <c r="P30" i="2" s="1"/>
  <c r="O31" i="2"/>
  <c r="P31" i="2" s="1"/>
  <c r="O32" i="2"/>
  <c r="P32" i="2" s="1"/>
  <c r="O33" i="2"/>
  <c r="P33" i="2" s="1"/>
  <c r="O34" i="2"/>
  <c r="P34" i="2" s="1"/>
  <c r="O35" i="2"/>
  <c r="P35" i="2" s="1"/>
  <c r="O36" i="2"/>
  <c r="P36" i="2" s="1"/>
  <c r="O37" i="2"/>
  <c r="P37" i="2" s="1"/>
  <c r="O38" i="2"/>
  <c r="P38" i="2" s="1"/>
  <c r="O39" i="2"/>
  <c r="P39" i="2" s="1"/>
  <c r="O40" i="2"/>
  <c r="P40" i="2" s="1"/>
  <c r="O41" i="2"/>
  <c r="P41" i="2" s="1"/>
  <c r="O42" i="2"/>
  <c r="P42" i="2" s="1"/>
  <c r="O43" i="2"/>
  <c r="P43" i="2" s="1"/>
  <c r="O44" i="2"/>
  <c r="P44" i="2" s="1"/>
  <c r="O45" i="2"/>
  <c r="P45" i="2" s="1"/>
  <c r="O46" i="2"/>
  <c r="P46" i="2" s="1"/>
  <c r="O47" i="2"/>
  <c r="P47" i="2" s="1"/>
  <c r="O48" i="2"/>
  <c r="P48" i="2" s="1"/>
  <c r="O49" i="2"/>
  <c r="P49" i="2" s="1"/>
  <c r="O50" i="2"/>
  <c r="P50" i="2" s="1"/>
  <c r="O51" i="2"/>
  <c r="P51" i="2" s="1"/>
  <c r="O52" i="2"/>
  <c r="P52" i="2" s="1"/>
  <c r="O3" i="2"/>
  <c r="P3" i="2" s="1"/>
  <c r="C46" i="2" l="1"/>
  <c r="B46" i="2" s="1"/>
  <c r="C38" i="2"/>
  <c r="B38" i="2" s="1"/>
  <c r="C30" i="2"/>
  <c r="B30" i="2" s="1"/>
  <c r="C22" i="2"/>
  <c r="B22" i="2" s="1"/>
  <c r="C14" i="2"/>
  <c r="B14" i="2" s="1"/>
  <c r="C6" i="2"/>
  <c r="B6" i="2" s="1"/>
  <c r="C51" i="2"/>
  <c r="B51" i="2" s="1"/>
  <c r="C43" i="2"/>
  <c r="B43" i="2" s="1"/>
  <c r="C35" i="2"/>
  <c r="B35" i="2" s="1"/>
  <c r="C27" i="2"/>
  <c r="B27" i="2" s="1"/>
  <c r="C19" i="2"/>
  <c r="B19" i="2" s="1"/>
  <c r="C11" i="2"/>
  <c r="B11" i="2" s="1"/>
  <c r="C49" i="2"/>
  <c r="B49" i="2" s="1"/>
  <c r="C41" i="2"/>
  <c r="B41" i="2" s="1"/>
  <c r="C33" i="2"/>
  <c r="B33" i="2" s="1"/>
  <c r="C25" i="2"/>
  <c r="B25" i="2" s="1"/>
  <c r="C17" i="2"/>
  <c r="B17" i="2" s="1"/>
  <c r="C9" i="2"/>
  <c r="B9" i="2" s="1"/>
  <c r="C3" i="2"/>
  <c r="B3" i="2" s="1"/>
  <c r="C45" i="2"/>
  <c r="B45" i="2" s="1"/>
  <c r="C37" i="2"/>
  <c r="B37" i="2" s="1"/>
  <c r="C29" i="2"/>
  <c r="B29" i="2" s="1"/>
  <c r="C21" i="2"/>
  <c r="B21" i="2" s="1"/>
  <c r="C13" i="2"/>
  <c r="B13" i="2" s="1"/>
  <c r="C5" i="2"/>
  <c r="B5" i="2" s="1"/>
  <c r="C44" i="2"/>
  <c r="B44" i="2" s="1"/>
  <c r="C52" i="2"/>
  <c r="B52" i="2" s="1"/>
  <c r="C36" i="2"/>
  <c r="B36" i="2" s="1"/>
  <c r="C28" i="2"/>
  <c r="B28" i="2" s="1"/>
  <c r="C20" i="2"/>
  <c r="B20" i="2" s="1"/>
  <c r="C12" i="2"/>
  <c r="B12" i="2" s="1"/>
  <c r="C4" i="2"/>
  <c r="B4" i="2" s="1"/>
  <c r="C50" i="2"/>
  <c r="B50" i="2" s="1"/>
  <c r="C42" i="2"/>
  <c r="B42" i="2" s="1"/>
  <c r="C34" i="2"/>
  <c r="B34" i="2" s="1"/>
  <c r="C26" i="2"/>
  <c r="B26" i="2" s="1"/>
  <c r="C18" i="2"/>
  <c r="B18" i="2" s="1"/>
  <c r="C10" i="2"/>
  <c r="B10" i="2" s="1"/>
  <c r="C48" i="2"/>
  <c r="B48" i="2" s="1"/>
  <c r="C40" i="2"/>
  <c r="B40" i="2" s="1"/>
  <c r="C32" i="2"/>
  <c r="B32" i="2" s="1"/>
  <c r="C24" i="2"/>
  <c r="B24" i="2" s="1"/>
  <c r="C16" i="2"/>
  <c r="B16" i="2" s="1"/>
  <c r="C8" i="2"/>
  <c r="B8" i="2" s="1"/>
  <c r="C47" i="2"/>
  <c r="B47" i="2" s="1"/>
  <c r="C39" i="2"/>
  <c r="B39" i="2" s="1"/>
  <c r="C31" i="2"/>
  <c r="B31" i="2" s="1"/>
  <c r="C23" i="2"/>
  <c r="B23" i="2" s="1"/>
  <c r="C15" i="2"/>
  <c r="B15" i="2" s="1"/>
  <c r="C7" i="2"/>
  <c r="B7" i="2" s="1"/>
  <c r="Q4" i="2"/>
  <c r="R4" i="2"/>
  <c r="S4" i="2"/>
  <c r="T4" i="2"/>
  <c r="Q5" i="2"/>
  <c r="R5" i="2"/>
  <c r="S5" i="2"/>
  <c r="T5" i="2"/>
  <c r="Q6" i="2"/>
  <c r="R6" i="2"/>
  <c r="S6" i="2"/>
  <c r="T6" i="2"/>
  <c r="Q7" i="2"/>
  <c r="R7" i="2"/>
  <c r="S7" i="2"/>
  <c r="T7" i="2"/>
  <c r="Q8" i="2"/>
  <c r="R8" i="2"/>
  <c r="S8" i="2"/>
  <c r="T8" i="2"/>
  <c r="Q9" i="2"/>
  <c r="R9" i="2"/>
  <c r="S9" i="2"/>
  <c r="T9" i="2"/>
  <c r="Q10" i="2"/>
  <c r="R10" i="2"/>
  <c r="S10" i="2"/>
  <c r="T10" i="2"/>
  <c r="Q11" i="2"/>
  <c r="R11" i="2"/>
  <c r="S11" i="2"/>
  <c r="T11" i="2"/>
  <c r="Q12" i="2"/>
  <c r="R12" i="2"/>
  <c r="S12" i="2"/>
  <c r="T12" i="2"/>
  <c r="Q13" i="2"/>
  <c r="R13" i="2"/>
  <c r="S13" i="2"/>
  <c r="T13" i="2"/>
  <c r="Q14" i="2"/>
  <c r="R14" i="2"/>
  <c r="S14" i="2"/>
  <c r="T14" i="2"/>
  <c r="Q15" i="2"/>
  <c r="R15" i="2"/>
  <c r="S15" i="2"/>
  <c r="T15" i="2"/>
  <c r="Q16" i="2"/>
  <c r="R16" i="2"/>
  <c r="S16" i="2"/>
  <c r="T16" i="2"/>
  <c r="Q17" i="2"/>
  <c r="R17" i="2"/>
  <c r="S17" i="2"/>
  <c r="T17" i="2"/>
  <c r="Q18" i="2"/>
  <c r="R18" i="2"/>
  <c r="S18" i="2"/>
  <c r="T18" i="2"/>
  <c r="Q19" i="2"/>
  <c r="R19" i="2"/>
  <c r="S19" i="2"/>
  <c r="T19" i="2"/>
  <c r="Q20" i="2"/>
  <c r="R20" i="2"/>
  <c r="S20" i="2"/>
  <c r="T20" i="2"/>
  <c r="Q21" i="2"/>
  <c r="R21" i="2"/>
  <c r="S21" i="2"/>
  <c r="T21" i="2"/>
  <c r="Q22" i="2"/>
  <c r="R22" i="2"/>
  <c r="S22" i="2"/>
  <c r="T22" i="2"/>
  <c r="Q23" i="2"/>
  <c r="R23" i="2"/>
  <c r="S23" i="2"/>
  <c r="T23" i="2"/>
  <c r="Q24" i="2"/>
  <c r="R24" i="2"/>
  <c r="S24" i="2"/>
  <c r="T24" i="2"/>
  <c r="Q25" i="2"/>
  <c r="R25" i="2"/>
  <c r="S25" i="2"/>
  <c r="T25" i="2"/>
  <c r="Q26" i="2"/>
  <c r="R26" i="2"/>
  <c r="S26" i="2"/>
  <c r="T26" i="2"/>
  <c r="Q27" i="2"/>
  <c r="R27" i="2"/>
  <c r="S27" i="2"/>
  <c r="T27" i="2"/>
  <c r="Q28" i="2"/>
  <c r="R28" i="2"/>
  <c r="S28" i="2"/>
  <c r="T28" i="2"/>
  <c r="Q29" i="2"/>
  <c r="R29" i="2"/>
  <c r="S29" i="2"/>
  <c r="T29" i="2"/>
  <c r="Q30" i="2"/>
  <c r="R30" i="2"/>
  <c r="S30" i="2"/>
  <c r="T30" i="2"/>
  <c r="Q31" i="2"/>
  <c r="R31" i="2"/>
  <c r="S31" i="2"/>
  <c r="T31" i="2"/>
  <c r="Q32" i="2"/>
  <c r="R32" i="2"/>
  <c r="S32" i="2"/>
  <c r="T32" i="2"/>
  <c r="Q33" i="2"/>
  <c r="R33" i="2"/>
  <c r="S33" i="2"/>
  <c r="T33" i="2"/>
  <c r="Q34" i="2"/>
  <c r="R34" i="2"/>
  <c r="S34" i="2"/>
  <c r="T34" i="2"/>
  <c r="Q35" i="2"/>
  <c r="R35" i="2"/>
  <c r="S35" i="2"/>
  <c r="T35" i="2"/>
  <c r="Q36" i="2"/>
  <c r="R36" i="2"/>
  <c r="S36" i="2"/>
  <c r="T36" i="2"/>
  <c r="Q37" i="2"/>
  <c r="R37" i="2"/>
  <c r="S37" i="2"/>
  <c r="T37" i="2"/>
  <c r="Q38" i="2"/>
  <c r="R38" i="2"/>
  <c r="S38" i="2"/>
  <c r="T38" i="2"/>
  <c r="Q39" i="2"/>
  <c r="R39" i="2"/>
  <c r="S39" i="2"/>
  <c r="T39" i="2"/>
  <c r="Q40" i="2"/>
  <c r="R40" i="2"/>
  <c r="S40" i="2"/>
  <c r="T40" i="2"/>
  <c r="Q41" i="2"/>
  <c r="R41" i="2"/>
  <c r="S41" i="2"/>
  <c r="T41" i="2"/>
  <c r="Q42" i="2"/>
  <c r="R42" i="2"/>
  <c r="S42" i="2"/>
  <c r="T42" i="2"/>
  <c r="Q43" i="2"/>
  <c r="R43" i="2"/>
  <c r="S43" i="2"/>
  <c r="T43" i="2"/>
  <c r="Q44" i="2"/>
  <c r="R44" i="2"/>
  <c r="S44" i="2"/>
  <c r="T44" i="2"/>
  <c r="Q45" i="2"/>
  <c r="R45" i="2"/>
  <c r="S45" i="2"/>
  <c r="T45" i="2"/>
  <c r="Q46" i="2"/>
  <c r="R46" i="2"/>
  <c r="S46" i="2"/>
  <c r="T46" i="2"/>
  <c r="Q47" i="2"/>
  <c r="R47" i="2"/>
  <c r="S47" i="2"/>
  <c r="T47" i="2"/>
  <c r="Q48" i="2"/>
  <c r="R48" i="2"/>
  <c r="S48" i="2"/>
  <c r="T48" i="2"/>
  <c r="Q49" i="2"/>
  <c r="R49" i="2"/>
  <c r="S49" i="2"/>
  <c r="T49" i="2"/>
  <c r="Q50" i="2"/>
  <c r="R50" i="2"/>
  <c r="S50" i="2"/>
  <c r="T50" i="2"/>
  <c r="Q51" i="2"/>
  <c r="R51" i="2"/>
  <c r="S51" i="2"/>
  <c r="T51" i="2"/>
  <c r="Q52" i="2"/>
  <c r="R52" i="2"/>
  <c r="S52" i="2"/>
  <c r="T52" i="2"/>
  <c r="D51" i="2" l="1"/>
  <c r="D49" i="2"/>
  <c r="D47" i="2"/>
  <c r="D45" i="2"/>
  <c r="D43" i="2"/>
  <c r="D41" i="2"/>
  <c r="D39" i="2"/>
  <c r="E52" i="2"/>
  <c r="E46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E48" i="2"/>
  <c r="E50" i="2"/>
  <c r="E44" i="2"/>
  <c r="E12" i="2"/>
  <c r="D37" i="2"/>
  <c r="D35" i="2"/>
  <c r="D33" i="2"/>
  <c r="D31" i="2"/>
  <c r="D29" i="2"/>
  <c r="D27" i="2"/>
  <c r="E10" i="2"/>
  <c r="D50" i="2"/>
  <c r="D46" i="2"/>
  <c r="D38" i="2"/>
  <c r="E13" i="2"/>
  <c r="D25" i="2"/>
  <c r="D23" i="2"/>
  <c r="D21" i="2"/>
  <c r="D19" i="2"/>
  <c r="D17" i="2"/>
  <c r="D34" i="2"/>
  <c r="D30" i="2"/>
  <c r="D26" i="2"/>
  <c r="D15" i="2"/>
  <c r="D42" i="2"/>
  <c r="D52" i="2"/>
  <c r="D48" i="2"/>
  <c r="D44" i="2"/>
  <c r="D40" i="2"/>
  <c r="D36" i="2"/>
  <c r="D32" i="2"/>
  <c r="D28" i="2"/>
  <c r="D24" i="2"/>
  <c r="D22" i="2"/>
  <c r="D20" i="2"/>
  <c r="D18" i="2"/>
  <c r="D16" i="2"/>
  <c r="D14" i="2"/>
  <c r="D12" i="2"/>
  <c r="E49" i="2"/>
  <c r="E45" i="2"/>
  <c r="E41" i="2"/>
  <c r="E39" i="2"/>
  <c r="E35" i="2"/>
  <c r="E33" i="2"/>
  <c r="E31" i="2"/>
  <c r="E29" i="2"/>
  <c r="E27" i="2"/>
  <c r="E25" i="2"/>
  <c r="E23" i="2"/>
  <c r="E21" i="2"/>
  <c r="E19" i="2"/>
  <c r="E17" i="2"/>
  <c r="E15" i="2"/>
  <c r="E51" i="2"/>
  <c r="E47" i="2"/>
  <c r="E43" i="2"/>
  <c r="E37" i="2"/>
  <c r="D13" i="2"/>
  <c r="D8" i="2"/>
  <c r="D4" i="2"/>
  <c r="E11" i="2"/>
  <c r="D11" i="2"/>
  <c r="D10" i="2"/>
  <c r="E9" i="2"/>
  <c r="D9" i="2"/>
  <c r="E8" i="2"/>
  <c r="E7" i="2"/>
  <c r="D7" i="2"/>
  <c r="E6" i="2"/>
  <c r="D6" i="2"/>
  <c r="E5" i="2"/>
  <c r="D5" i="2"/>
  <c r="E4" i="2"/>
  <c r="T4" i="1"/>
  <c r="Z4" i="1" l="1"/>
  <c r="Z3" i="1"/>
  <c r="Z2" i="1"/>
  <c r="Y4" i="1"/>
  <c r="Y3" i="1"/>
  <c r="Y2" i="1"/>
  <c r="X4" i="1"/>
  <c r="X3" i="1"/>
  <c r="X2" i="1"/>
  <c r="W4" i="1"/>
  <c r="W3" i="1"/>
  <c r="W2" i="1"/>
  <c r="P2" i="1"/>
  <c r="Q4" i="1" s="1"/>
  <c r="I4" i="1"/>
  <c r="U4" i="1" l="1"/>
  <c r="AA4" i="1"/>
  <c r="AB4" i="1" l="1"/>
  <c r="H3" i="2"/>
  <c r="R3" i="2" l="1"/>
  <c r="S3" i="2"/>
  <c r="T3" i="2"/>
  <c r="Q3" i="2"/>
  <c r="E3" i="2" l="1"/>
  <c r="D3" i="2"/>
  <c r="J4" i="1"/>
  <c r="AC4" i="1"/>
  <c r="N4" i="1" s="1"/>
  <c r="K4" i="1" l="1"/>
</calcChain>
</file>

<file path=xl/sharedStrings.xml><?xml version="1.0" encoding="utf-8"?>
<sst xmlns="http://schemas.openxmlformats.org/spreadsheetml/2006/main" count="121" uniqueCount="71">
  <si>
    <t>区分</t>
    <rPh sb="0" eb="2">
      <t>クブン</t>
    </rPh>
    <phoneticPr fontId="1"/>
  </si>
  <si>
    <t>学校名・チーム名</t>
    <rPh sb="0" eb="3">
      <t>ガッコウメイ</t>
    </rPh>
    <rPh sb="7" eb="8">
      <t>メイ</t>
    </rPh>
    <phoneticPr fontId="1"/>
  </si>
  <si>
    <t>責任者</t>
    <rPh sb="0" eb="3">
      <t>セキニンシャ</t>
    </rPh>
    <phoneticPr fontId="1"/>
  </si>
  <si>
    <t>No.</t>
    <phoneticPr fontId="1"/>
  </si>
  <si>
    <t>登録番号</t>
    <rPh sb="0" eb="2">
      <t>トウロク</t>
    </rPh>
    <rPh sb="2" eb="4">
      <t>バンゴウ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</si>
  <si>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</si>
  <si>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</si>
  <si>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ﾌﾘﾒｲ</t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</si>
  <si>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</si>
  <si>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</si>
  <si>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</si>
  <si>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</si>
  <si>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クラス</t>
  </si>
  <si>
    <t>氏名</t>
    <rPh sb="0" eb="2">
      <t>シメイ</t>
    </rPh>
    <phoneticPr fontId="1"/>
  </si>
  <si>
    <t>ﾌﾘｶﾞﾅ</t>
    <phoneticPr fontId="1"/>
  </si>
  <si>
    <t>学年</t>
    <rPh sb="0" eb="2">
      <t>ガクネン</t>
    </rPh>
    <phoneticPr fontId="1"/>
  </si>
  <si>
    <t>小学1年男子</t>
    <rPh sb="0" eb="2">
      <t>ショウガク</t>
    </rPh>
    <rPh sb="3" eb="4">
      <t>ネン</t>
    </rPh>
    <rPh sb="4" eb="6">
      <t>ダンシ</t>
    </rPh>
    <phoneticPr fontId="1"/>
  </si>
  <si>
    <t>小学1年女子</t>
    <rPh sb="0" eb="2">
      <t>ショウガク</t>
    </rPh>
    <rPh sb="3" eb="4">
      <t>ネン</t>
    </rPh>
    <rPh sb="4" eb="6">
      <t>ジョシ</t>
    </rPh>
    <phoneticPr fontId="1"/>
  </si>
  <si>
    <t>小学2年女子</t>
    <rPh sb="0" eb="2">
      <t>ショウガク</t>
    </rPh>
    <rPh sb="3" eb="4">
      <t>ネン</t>
    </rPh>
    <rPh sb="4" eb="6">
      <t>ジョシ</t>
    </rPh>
    <phoneticPr fontId="1"/>
  </si>
  <si>
    <t>小学3年女子</t>
    <rPh sb="0" eb="2">
      <t>ショウガク</t>
    </rPh>
    <rPh sb="3" eb="4">
      <t>ネン</t>
    </rPh>
    <rPh sb="4" eb="6">
      <t>ジョシ</t>
    </rPh>
    <phoneticPr fontId="1"/>
  </si>
  <si>
    <t>小学4年女子</t>
    <rPh sb="0" eb="2">
      <t>ショウガク</t>
    </rPh>
    <rPh sb="3" eb="4">
      <t>ネン</t>
    </rPh>
    <rPh sb="4" eb="6">
      <t>ジョシ</t>
    </rPh>
    <phoneticPr fontId="1"/>
  </si>
  <si>
    <t>小学5年女子</t>
    <rPh sb="0" eb="2">
      <t>ショウガク</t>
    </rPh>
    <rPh sb="3" eb="4">
      <t>ネン</t>
    </rPh>
    <rPh sb="4" eb="6">
      <t>ジョシ</t>
    </rPh>
    <phoneticPr fontId="1"/>
  </si>
  <si>
    <t>男</t>
    <rPh sb="0" eb="1">
      <t>オトコ</t>
    </rPh>
    <phoneticPr fontId="1"/>
  </si>
  <si>
    <t>一般</t>
    <rPh sb="0" eb="2">
      <t>イッパン</t>
    </rPh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</si>
  <si>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</si>
  <si>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</si>
  <si>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「=INDIRECT(TEXT($C3&amp;$I7,"@"))</t>
    <phoneticPr fontId="1"/>
  </si>
  <si>
    <t>チーム名</t>
    <rPh sb="3" eb="4">
      <t>メイ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</si>
  <si>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</si>
  <si>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</si>
  <si>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種目参加料</t>
    <rPh sb="0" eb="2">
      <t>シュモク</t>
    </rPh>
    <rPh sb="2" eb="5">
      <t>サンカリョウ</t>
    </rPh>
    <phoneticPr fontId="1"/>
  </si>
  <si>
    <t>合計</t>
    <rPh sb="0" eb="2">
      <t>ゴウケイ</t>
    </rPh>
    <phoneticPr fontId="1"/>
  </si>
  <si>
    <t>種目参加数</t>
    <rPh sb="0" eb="2">
      <t>シュモク</t>
    </rPh>
    <rPh sb="2" eb="4">
      <t>サンカ</t>
    </rPh>
    <rPh sb="4" eb="5">
      <t>スウ</t>
    </rPh>
    <phoneticPr fontId="1"/>
  </si>
  <si>
    <t>人数</t>
    <rPh sb="0" eb="2">
      <t>ニンズウ</t>
    </rPh>
    <phoneticPr fontId="1"/>
  </si>
  <si>
    <t>連絡先(TEL)</t>
    <rPh sb="0" eb="3">
      <t>レンラクサキ</t>
    </rPh>
    <phoneticPr fontId="1"/>
  </si>
  <si>
    <t>ﾌﾘｾｲ</t>
    <phoneticPr fontId="1"/>
  </si>
  <si>
    <t>小学2年男子</t>
    <rPh sb="0" eb="2">
      <t>ショウガク</t>
    </rPh>
    <rPh sb="3" eb="4">
      <t>ネン</t>
    </rPh>
    <rPh sb="4" eb="6">
      <t>ダンシ</t>
    </rPh>
    <phoneticPr fontId="1"/>
  </si>
  <si>
    <t>小学3年男子</t>
    <rPh sb="0" eb="2">
      <t>ショウガク</t>
    </rPh>
    <rPh sb="3" eb="4">
      <t>ネン</t>
    </rPh>
    <rPh sb="4" eb="6">
      <t>ダンシ</t>
    </rPh>
    <phoneticPr fontId="1"/>
  </si>
  <si>
    <t>小学4年男子</t>
    <rPh sb="0" eb="2">
      <t>ショウガク</t>
    </rPh>
    <rPh sb="3" eb="4">
      <t>ネン</t>
    </rPh>
    <rPh sb="4" eb="6">
      <t>ダンシ</t>
    </rPh>
    <phoneticPr fontId="1"/>
  </si>
  <si>
    <t>小学5年男子</t>
    <rPh sb="0" eb="2">
      <t>ショウガク</t>
    </rPh>
    <rPh sb="3" eb="4">
      <t>ネン</t>
    </rPh>
    <rPh sb="4" eb="6">
      <t>ダンシ</t>
    </rPh>
    <phoneticPr fontId="1"/>
  </si>
  <si>
    <t>小学6年男子</t>
    <rPh sb="0" eb="2">
      <t>ショウガク</t>
    </rPh>
    <rPh sb="3" eb="4">
      <t>ネン</t>
    </rPh>
    <rPh sb="4" eb="6">
      <t>ダンシ</t>
    </rPh>
    <phoneticPr fontId="1"/>
  </si>
  <si>
    <t>中学1年男子</t>
    <rPh sb="0" eb="2">
      <t>チュウガク</t>
    </rPh>
    <rPh sb="3" eb="4">
      <t>ネン</t>
    </rPh>
    <rPh sb="4" eb="6">
      <t>ダンシ</t>
    </rPh>
    <phoneticPr fontId="1"/>
  </si>
  <si>
    <t>中学2年男子</t>
    <rPh sb="0" eb="2">
      <t>チュウガク</t>
    </rPh>
    <rPh sb="3" eb="4">
      <t>ネン</t>
    </rPh>
    <rPh sb="4" eb="6">
      <t>ダンシ</t>
    </rPh>
    <phoneticPr fontId="1"/>
  </si>
  <si>
    <t>中学3年男子</t>
    <rPh sb="0" eb="2">
      <t>チュウガク</t>
    </rPh>
    <rPh sb="3" eb="4">
      <t>ネン</t>
    </rPh>
    <rPh sb="4" eb="6">
      <t>ダンシ</t>
    </rPh>
    <phoneticPr fontId="1"/>
  </si>
  <si>
    <t>高校1年男子</t>
    <rPh sb="0" eb="2">
      <t>コウコウ</t>
    </rPh>
    <rPh sb="3" eb="4">
      <t>ネン</t>
    </rPh>
    <rPh sb="4" eb="6">
      <t>ダンシ</t>
    </rPh>
    <phoneticPr fontId="1"/>
  </si>
  <si>
    <t>高校2年男子</t>
    <rPh sb="0" eb="2">
      <t>コウコウ</t>
    </rPh>
    <rPh sb="3" eb="4">
      <t>ネン</t>
    </rPh>
    <rPh sb="4" eb="6">
      <t>ダンシ</t>
    </rPh>
    <phoneticPr fontId="1"/>
  </si>
  <si>
    <t>高校3年男子</t>
    <rPh sb="0" eb="2">
      <t>コウコウ</t>
    </rPh>
    <rPh sb="3" eb="4">
      <t>ネン</t>
    </rPh>
    <rPh sb="4" eb="6">
      <t>ダンシ</t>
    </rPh>
    <phoneticPr fontId="1"/>
  </si>
  <si>
    <t>一般男子</t>
    <rPh sb="0" eb="2">
      <t>イッパン</t>
    </rPh>
    <rPh sb="2" eb="4">
      <t>ダンシ</t>
    </rPh>
    <phoneticPr fontId="1"/>
  </si>
  <si>
    <t>小学6年女子</t>
    <rPh sb="0" eb="2">
      <t>ショウガク</t>
    </rPh>
    <rPh sb="3" eb="4">
      <t>ネン</t>
    </rPh>
    <rPh sb="4" eb="6">
      <t>ジョシ</t>
    </rPh>
    <phoneticPr fontId="1"/>
  </si>
  <si>
    <t>中学1年女子</t>
    <rPh sb="0" eb="2">
      <t>チュウガク</t>
    </rPh>
    <rPh sb="3" eb="4">
      <t>ネン</t>
    </rPh>
    <rPh sb="4" eb="6">
      <t>ジョシ</t>
    </rPh>
    <phoneticPr fontId="1"/>
  </si>
  <si>
    <t>中学2年女子</t>
    <rPh sb="0" eb="2">
      <t>チュウガク</t>
    </rPh>
    <rPh sb="3" eb="4">
      <t>ネン</t>
    </rPh>
    <rPh sb="4" eb="6">
      <t>ジョシ</t>
    </rPh>
    <phoneticPr fontId="1"/>
  </si>
  <si>
    <t>中学3年女子</t>
    <rPh sb="0" eb="2">
      <t>チュウガク</t>
    </rPh>
    <rPh sb="3" eb="4">
      <t>ネン</t>
    </rPh>
    <rPh sb="4" eb="6">
      <t>ジョシ</t>
    </rPh>
    <phoneticPr fontId="1"/>
  </si>
  <si>
    <t>高校1年女子</t>
    <rPh sb="0" eb="2">
      <t>コウコウ</t>
    </rPh>
    <rPh sb="3" eb="4">
      <t>ネン</t>
    </rPh>
    <rPh sb="4" eb="6">
      <t>ジョシ</t>
    </rPh>
    <phoneticPr fontId="1"/>
  </si>
  <si>
    <t>高校2年女子</t>
    <rPh sb="0" eb="2">
      <t>コウコウ</t>
    </rPh>
    <rPh sb="3" eb="4">
      <t>ネン</t>
    </rPh>
    <rPh sb="4" eb="6">
      <t>ジョシ</t>
    </rPh>
    <phoneticPr fontId="1"/>
  </si>
  <si>
    <t>高校3年女子</t>
    <rPh sb="0" eb="2">
      <t>コウコウ</t>
    </rPh>
    <rPh sb="3" eb="4">
      <t>ネン</t>
    </rPh>
    <rPh sb="4" eb="6">
      <t>ジョシ</t>
    </rPh>
    <phoneticPr fontId="1"/>
  </si>
  <si>
    <t>一般女子</t>
    <rPh sb="0" eb="2">
      <t>イッパン</t>
    </rPh>
    <rPh sb="2" eb="4">
      <t>ジョシ</t>
    </rPh>
    <phoneticPr fontId="1"/>
  </si>
  <si>
    <t>[=IF(ISERROR(@))," ",(SMALL(@)))</t>
    <phoneticPr fontId="1"/>
  </si>
  <si>
    <t>性別</t>
    <rPh sb="0" eb="2">
      <t>セイベツ</t>
    </rPh>
    <phoneticPr fontId="1"/>
  </si>
  <si>
    <t xml:space="preserve"> </t>
    <phoneticPr fontId="1"/>
  </si>
  <si>
    <t>1.5km</t>
  </si>
  <si>
    <t>2.0km</t>
  </si>
  <si>
    <t>3.0km</t>
  </si>
  <si>
    <t>登録　番号</t>
    <rPh sb="0" eb="2">
      <t>トウロク</t>
    </rPh>
    <rPh sb="3" eb="5">
      <t>バンゴウ</t>
    </rPh>
    <phoneticPr fontId="1"/>
  </si>
  <si>
    <t>1.5km</t>
    <phoneticPr fontId="1"/>
  </si>
  <si>
    <t>日向ｽﾎﾟｰﾂ大将ﾏﾗｿﾝ</t>
    <rPh sb="0" eb="2">
      <t>ヒュウガ</t>
    </rPh>
    <rPh sb="7" eb="9">
      <t>タイショウ</t>
    </rPh>
    <phoneticPr fontId="1"/>
  </si>
  <si>
    <t>競技　　会名</t>
    <rPh sb="0" eb="2">
      <t>キョウギ</t>
    </rPh>
    <rPh sb="4" eb="5">
      <t>ア</t>
    </rPh>
    <rPh sb="5" eb="6">
      <t>メイ</t>
    </rPh>
    <phoneticPr fontId="1"/>
  </si>
  <si>
    <r>
      <rPr>
        <b/>
        <sz val="11"/>
        <rFont val="ＭＳ Ｐゴシック"/>
        <family val="3"/>
        <charset val="128"/>
        <scheme val="minor"/>
      </rPr>
      <t>の部分を入力して下さい。</t>
    </r>
    <r>
      <rPr>
        <b/>
        <sz val="11"/>
        <color rgb="FFFF0000"/>
        <rFont val="ＭＳ Ｐゴシック"/>
        <family val="3"/>
        <charset val="128"/>
        <scheme val="minor"/>
      </rPr>
      <t>「学年」</t>
    </r>
    <r>
      <rPr>
        <b/>
        <sz val="11"/>
        <rFont val="ＭＳ Ｐゴシック"/>
        <family val="3"/>
        <charset val="128"/>
        <scheme val="minor"/>
      </rPr>
      <t>→</t>
    </r>
    <r>
      <rPr>
        <b/>
        <sz val="11"/>
        <color rgb="FFFF0000"/>
        <rFont val="ＭＳ Ｐゴシック"/>
        <family val="3"/>
        <charset val="128"/>
        <scheme val="minor"/>
      </rPr>
      <t>「性別」</t>
    </r>
    <r>
      <rPr>
        <b/>
        <sz val="11"/>
        <rFont val="ＭＳ Ｐゴシック"/>
        <family val="3"/>
        <charset val="128"/>
        <scheme val="minor"/>
      </rPr>
      <t>→</t>
    </r>
    <r>
      <rPr>
        <b/>
        <sz val="11"/>
        <color rgb="FFFF0000"/>
        <rFont val="ＭＳ Ｐゴシック"/>
        <family val="3"/>
        <charset val="128"/>
        <scheme val="minor"/>
      </rPr>
      <t>「クラス」「種目名」</t>
    </r>
    <r>
      <rPr>
        <b/>
        <sz val="11"/>
        <rFont val="ＭＳ Ｐゴシック"/>
        <family val="3"/>
        <charset val="128"/>
        <scheme val="minor"/>
      </rPr>
      <t>と進んで下さい！</t>
    </r>
    <rPh sb="1" eb="3">
      <t>ブブン</t>
    </rPh>
    <rPh sb="4" eb="6">
      <t>ニュウリョク</t>
    </rPh>
    <rPh sb="8" eb="9">
      <t>クダ</t>
    </rPh>
    <rPh sb="13" eb="15">
      <t>ガクネン</t>
    </rPh>
    <rPh sb="18" eb="20">
      <t>セイベツ</t>
    </rPh>
    <rPh sb="28" eb="30">
      <t>シュモク</t>
    </rPh>
    <rPh sb="30" eb="31">
      <t>メイ</t>
    </rPh>
    <rPh sb="33" eb="34">
      <t>スス</t>
    </rPh>
    <rPh sb="36" eb="37">
      <t>クダ</t>
    </rPh>
    <phoneticPr fontId="1"/>
  </si>
  <si>
    <r>
      <t>※</t>
    </r>
    <r>
      <rPr>
        <b/>
        <sz val="11"/>
        <rFont val="ＭＳ Ｐゴシック"/>
        <family val="3"/>
        <charset val="128"/>
        <scheme val="minor"/>
      </rPr>
      <t>始めに</t>
    </r>
    <r>
      <rPr>
        <b/>
        <sz val="11"/>
        <color rgb="FFFF0000"/>
        <rFont val="ＭＳ Ｐゴシック"/>
        <family val="3"/>
        <charset val="128"/>
        <scheme val="minor"/>
      </rPr>
      <t>「区分」</t>
    </r>
    <r>
      <rPr>
        <b/>
        <sz val="11"/>
        <rFont val="ＭＳ Ｐゴシック"/>
        <family val="3"/>
        <charset val="128"/>
        <scheme val="minor"/>
      </rPr>
      <t>を選択し、</t>
    </r>
    <phoneticPr fontId="1"/>
  </si>
  <si>
    <t>日向スポーツ大将マラソン</t>
    <rPh sb="0" eb="2">
      <t>ヒュウガ</t>
    </rPh>
    <rPh sb="6" eb="8">
      <t>タイショウ</t>
    </rPh>
    <phoneticPr fontId="2"/>
  </si>
  <si>
    <r>
      <t xml:space="preserve">第37回日向スポーツ大将マラソン大会 </t>
    </r>
    <r>
      <rPr>
        <b/>
        <sz val="9"/>
        <color theme="1"/>
        <rFont val="ＭＳ Ｐゴシック"/>
        <family val="3"/>
        <charset val="128"/>
        <scheme val="minor"/>
      </rPr>
      <t>(兼みやざき県総合スポーツ祭・市町村対抗駅伝競走大会選考会)</t>
    </r>
    <rPh sb="0" eb="1">
      <t>ダイ</t>
    </rPh>
    <rPh sb="3" eb="4">
      <t>カイ</t>
    </rPh>
    <rPh sb="4" eb="6">
      <t>ヒュウガ</t>
    </rPh>
    <rPh sb="10" eb="12">
      <t>タイショウ</t>
    </rPh>
    <rPh sb="16" eb="18">
      <t>タイカイ</t>
    </rPh>
    <rPh sb="20" eb="21">
      <t>ケン</t>
    </rPh>
    <rPh sb="25" eb="26">
      <t>ケン</t>
    </rPh>
    <rPh sb="26" eb="28">
      <t>ソウゴウ</t>
    </rPh>
    <rPh sb="32" eb="33">
      <t>サイ</t>
    </rPh>
    <rPh sb="34" eb="39">
      <t>シチョウソンタイコウ</t>
    </rPh>
    <rPh sb="39" eb="43">
      <t>エキデンキョウソウ</t>
    </rPh>
    <rPh sb="43" eb="45">
      <t>タイカイ</t>
    </rPh>
    <rPh sb="45" eb="48">
      <t>センコウカイ</t>
    </rPh>
    <phoneticPr fontId="1"/>
  </si>
  <si>
    <t>令和5年11月25日開催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</si>
</sst>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rgb="FF111111"/>
      <name val="メイリオ"/>
      <family val="3"/>
      <charset val="128"/>
    </font>
    <font>
      <b/>
      <sz val="9.65"/>
      <color rgb="FF222222"/>
      <name val="Arial"/>
      <family val="2"/>
    </font>
    <font>
      <b/>
      <sz val="12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gradientFill degree="90">
        <stop position="0">
          <color theme="7" tint="-0.25098422193060094"/>
        </stop>
        <stop position="0.5">
          <color theme="7" tint="0.59999389629810485"/>
        </stop>
        <stop position="1">
          <color theme="7" tint="-0.25098422193060094"/>
        </stop>
      </gradient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4" fillId="6" borderId="5" xfId="0" applyFont="1" applyFill="1" applyBorder="1" applyAlignment="1" applyProtection="1">
      <alignment horizontal="center" vertical="center"/>
    </xf>
    <xf numFmtId="0" fontId="5" fillId="6" borderId="5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  <protection locked="0"/>
    </xf>
    <xf numFmtId="0" fontId="10" fillId="0" borderId="0" xfId="0" applyFont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9" fillId="0" borderId="0" xfId="0" applyFont="1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9" fillId="0" borderId="31" xfId="0" applyFont="1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Protection="1">
      <alignment vertical="center"/>
    </xf>
    <xf numFmtId="0" fontId="0" fillId="0" borderId="0" xfId="0" applyFill="1" applyBorder="1" applyProtection="1">
      <alignment vertical="center"/>
    </xf>
    <xf numFmtId="0" fontId="0" fillId="2" borderId="0" xfId="0" applyFill="1" applyProtection="1">
      <alignment vertical="center"/>
    </xf>
    <xf numFmtId="0" fontId="0" fillId="4" borderId="0" xfId="0" applyFill="1" applyProtection="1">
      <alignment vertical="center"/>
    </xf>
    <xf numFmtId="5" fontId="0" fillId="6" borderId="0" xfId="0" applyNumberFormat="1" applyFill="1" applyProtection="1">
      <alignment vertical="center"/>
    </xf>
    <xf numFmtId="5" fontId="0" fillId="3" borderId="0" xfId="0" applyNumberFormat="1" applyFill="1" applyProtection="1">
      <alignment vertical="center"/>
    </xf>
    <xf numFmtId="5" fontId="0" fillId="7" borderId="0" xfId="0" applyNumberFormat="1" applyFill="1" applyProtection="1">
      <alignment vertical="center"/>
    </xf>
    <xf numFmtId="0" fontId="0" fillId="0" borderId="0" xfId="0" applyAlignment="1" applyProtection="1">
      <alignment vertical="center"/>
    </xf>
    <xf numFmtId="0" fontId="0" fillId="0" borderId="16" xfId="0" applyBorder="1" applyProtection="1">
      <alignment vertical="center"/>
    </xf>
    <xf numFmtId="0" fontId="0" fillId="0" borderId="17" xfId="0" applyBorder="1" applyProtection="1">
      <alignment vertical="center"/>
    </xf>
    <xf numFmtId="0" fontId="0" fillId="0" borderId="17" xfId="0" applyFill="1" applyBorder="1" applyProtection="1">
      <alignment vertical="center"/>
    </xf>
    <xf numFmtId="0" fontId="0" fillId="0" borderId="17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9" xfId="0" applyBorder="1" applyProtection="1">
      <alignment vertical="center"/>
    </xf>
    <xf numFmtId="0" fontId="0" fillId="0" borderId="20" xfId="0" applyBorder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20" xfId="0" applyFill="1" applyBorder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1" xfId="0" applyBorder="1" applyProtection="1">
      <alignment vertical="center"/>
    </xf>
    <xf numFmtId="0" fontId="0" fillId="0" borderId="22" xfId="0" applyBorder="1" applyProtection="1">
      <alignment vertical="center"/>
    </xf>
    <xf numFmtId="0" fontId="0" fillId="0" borderId="23" xfId="0" applyBorder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11" fillId="9" borderId="32" xfId="0" applyFont="1" applyFill="1" applyBorder="1" applyAlignment="1" applyProtection="1">
      <alignment vertical="center"/>
    </xf>
    <xf numFmtId="0" fontId="6" fillId="9" borderId="33" xfId="0" applyFont="1" applyFill="1" applyBorder="1" applyAlignment="1" applyProtection="1">
      <alignment vertical="center"/>
    </xf>
    <xf numFmtId="0" fontId="3" fillId="6" borderId="6" xfId="0" applyFont="1" applyFill="1" applyBorder="1" applyAlignment="1" applyProtection="1">
      <alignment horizontal="center" vertical="center"/>
    </xf>
    <xf numFmtId="0" fontId="3" fillId="8" borderId="10" xfId="0" applyFont="1" applyFill="1" applyBorder="1" applyAlignment="1" applyProtection="1">
      <alignment horizontal="center" vertical="center"/>
    </xf>
    <xf numFmtId="0" fontId="3" fillId="8" borderId="9" xfId="0" applyFont="1" applyFill="1" applyBorder="1" applyAlignment="1" applyProtection="1">
      <alignment horizontal="center" vertical="center"/>
    </xf>
    <xf numFmtId="0" fontId="3" fillId="8" borderId="4" xfId="0" applyFont="1" applyFill="1" applyBorder="1" applyAlignment="1" applyProtection="1">
      <alignment horizontal="center" vertical="center"/>
    </xf>
    <xf numFmtId="0" fontId="3" fillId="8" borderId="11" xfId="0" applyFont="1" applyFill="1" applyBorder="1" applyAlignment="1" applyProtection="1">
      <alignment horizontal="center" vertical="center"/>
    </xf>
    <xf numFmtId="0" fontId="17" fillId="5" borderId="40" xfId="0" applyFont="1" applyFill="1" applyBorder="1" applyAlignment="1" applyProtection="1">
      <alignment horizontal="center" vertical="center"/>
    </xf>
    <xf numFmtId="0" fontId="8" fillId="5" borderId="43" xfId="0" applyFont="1" applyFill="1" applyBorder="1" applyAlignment="1" applyProtection="1">
      <alignment horizontal="center" vertical="center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4" borderId="49" xfId="0" applyFont="1" applyFill="1" applyBorder="1" applyAlignment="1" applyProtection="1">
      <alignment horizontal="center" vertical="center" wrapText="1"/>
    </xf>
    <xf numFmtId="0" fontId="15" fillId="9" borderId="34" xfId="0" applyFont="1" applyFill="1" applyBorder="1" applyAlignment="1" applyProtection="1">
      <alignment horizontal="right" vertical="center"/>
    </xf>
    <xf numFmtId="0" fontId="21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right" vertical="center"/>
    </xf>
    <xf numFmtId="0" fontId="0" fillId="2" borderId="0" xfId="0" applyFill="1" applyBorder="1" applyProtection="1">
      <alignment vertical="center"/>
    </xf>
    <xf numFmtId="0" fontId="3" fillId="3" borderId="2" xfId="0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5" fontId="3" fillId="3" borderId="2" xfId="0" applyNumberFormat="1" applyFont="1" applyFill="1" applyBorder="1" applyAlignment="1" applyProtection="1">
      <alignment horizontal="center" vertical="center"/>
    </xf>
    <xf numFmtId="5" fontId="3" fillId="3" borderId="3" xfId="0" applyNumberFormat="1" applyFont="1" applyFill="1" applyBorder="1" applyAlignment="1" applyProtection="1">
      <alignment horizontal="center" vertical="center"/>
    </xf>
    <xf numFmtId="0" fontId="3" fillId="2" borderId="37" xfId="0" applyFont="1" applyFill="1" applyBorder="1" applyProtection="1">
      <alignment vertical="center"/>
      <protection locked="0"/>
    </xf>
    <xf numFmtId="0" fontId="13" fillId="2" borderId="40" xfId="0" applyFont="1" applyFill="1" applyBorder="1" applyProtection="1">
      <alignment vertical="center"/>
      <protection locked="0"/>
    </xf>
    <xf numFmtId="0" fontId="3" fillId="2" borderId="1" xfId="0" applyFont="1" applyFill="1" applyBorder="1" applyProtection="1">
      <alignment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14" fillId="2" borderId="40" xfId="0" applyFont="1" applyFill="1" applyBorder="1" applyProtection="1">
      <alignment vertical="center"/>
      <protection locked="0"/>
    </xf>
    <xf numFmtId="0" fontId="3" fillId="2" borderId="40" xfId="0" applyFont="1" applyFill="1" applyBorder="1" applyProtection="1">
      <alignment vertical="center"/>
      <protection locked="0"/>
    </xf>
    <xf numFmtId="0" fontId="3" fillId="2" borderId="38" xfId="0" applyFont="1" applyFill="1" applyBorder="1" applyProtection="1">
      <alignment vertical="center"/>
      <protection locked="0"/>
    </xf>
    <xf numFmtId="0" fontId="3" fillId="2" borderId="41" xfId="0" applyFont="1" applyFill="1" applyBorder="1" applyProtection="1">
      <alignment vertical="center"/>
      <protection locked="0"/>
    </xf>
    <xf numFmtId="0" fontId="3" fillId="2" borderId="7" xfId="0" applyFont="1" applyFill="1" applyBorder="1" applyProtection="1">
      <alignment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Protection="1">
      <alignment vertical="center"/>
      <protection locked="0"/>
    </xf>
    <xf numFmtId="0" fontId="3" fillId="2" borderId="5" xfId="0" applyFont="1" applyFill="1" applyBorder="1" applyProtection="1">
      <alignment vertical="center"/>
      <protection locked="0"/>
    </xf>
    <xf numFmtId="0" fontId="14" fillId="2" borderId="42" xfId="0" applyFont="1" applyFill="1" applyBorder="1" applyProtection="1">
      <alignment vertical="center"/>
      <protection locked="0"/>
    </xf>
    <xf numFmtId="0" fontId="14" fillId="2" borderId="41" xfId="0" applyFont="1" applyFill="1" applyBorder="1" applyProtection="1">
      <alignment vertical="center"/>
      <protection locked="0"/>
    </xf>
    <xf numFmtId="0" fontId="3" fillId="2" borderId="42" xfId="0" applyFont="1" applyFill="1" applyBorder="1" applyProtection="1">
      <alignment vertical="center"/>
      <protection locked="0"/>
    </xf>
    <xf numFmtId="0" fontId="3" fillId="2" borderId="39" xfId="0" applyFont="1" applyFill="1" applyBorder="1" applyProtection="1">
      <alignment vertical="center"/>
      <protection locked="0"/>
    </xf>
    <xf numFmtId="0" fontId="3" fillId="2" borderId="43" xfId="0" applyFont="1" applyFill="1" applyBorder="1" applyProtection="1">
      <alignment vertical="center"/>
      <protection locked="0"/>
    </xf>
    <xf numFmtId="0" fontId="3" fillId="2" borderId="2" xfId="0" applyFont="1" applyFill="1" applyBorder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5" fillId="6" borderId="50" xfId="0" applyFont="1" applyFill="1" applyBorder="1" applyAlignment="1" applyProtection="1">
      <alignment horizontal="center" vertical="center"/>
    </xf>
    <xf numFmtId="0" fontId="3" fillId="3" borderId="51" xfId="0" applyFont="1" applyFill="1" applyBorder="1" applyAlignment="1" applyProtection="1">
      <alignment horizontal="center" vertical="center"/>
    </xf>
    <xf numFmtId="5" fontId="3" fillId="3" borderId="51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5" fillId="8" borderId="14" xfId="0" applyFont="1" applyFill="1" applyBorder="1" applyAlignment="1" applyProtection="1">
      <alignment horizontal="center" vertical="center"/>
    </xf>
    <xf numFmtId="0" fontId="5" fillId="8" borderId="15" xfId="0" applyFont="1" applyFill="1" applyBorder="1" applyAlignment="1" applyProtection="1">
      <alignment horizontal="center" vertical="center"/>
    </xf>
    <xf numFmtId="0" fontId="8" fillId="2" borderId="45" xfId="0" applyFont="1" applyFill="1" applyBorder="1" applyAlignment="1" applyProtection="1">
      <alignment horizontal="center" vertical="center"/>
      <protection locked="0"/>
    </xf>
    <xf numFmtId="0" fontId="8" fillId="2" borderId="46" xfId="0" applyFont="1" applyFill="1" applyBorder="1" applyAlignment="1" applyProtection="1">
      <alignment horizontal="center" vertical="center"/>
      <protection locked="0"/>
    </xf>
    <xf numFmtId="0" fontId="8" fillId="2" borderId="44" xfId="0" applyFont="1" applyFill="1" applyBorder="1" applyAlignment="1" applyProtection="1">
      <alignment horizontal="center" vertical="center"/>
      <protection locked="0"/>
    </xf>
    <xf numFmtId="0" fontId="8" fillId="2" borderId="47" xfId="0" applyFont="1" applyFill="1" applyBorder="1" applyAlignment="1" applyProtection="1">
      <alignment horizontal="center" vertical="center"/>
      <protection locked="0"/>
    </xf>
    <xf numFmtId="0" fontId="8" fillId="2" borderId="39" xfId="0" applyFont="1" applyFill="1" applyBorder="1" applyAlignment="1" applyProtection="1">
      <alignment horizontal="center" vertical="center"/>
      <protection locked="0"/>
    </xf>
    <xf numFmtId="0" fontId="8" fillId="2" borderId="48" xfId="0" applyFont="1" applyFill="1" applyBorder="1" applyAlignment="1" applyProtection="1">
      <alignment horizontal="center" vertical="center"/>
      <protection locked="0"/>
    </xf>
    <xf numFmtId="0" fontId="4" fillId="8" borderId="12" xfId="0" applyFont="1" applyFill="1" applyBorder="1" applyAlignment="1" applyProtection="1">
      <alignment horizontal="center" vertical="center"/>
    </xf>
    <xf numFmtId="0" fontId="5" fillId="8" borderId="13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3" fillId="2" borderId="45" xfId="0" applyFont="1" applyFill="1" applyBorder="1" applyAlignment="1" applyProtection="1">
      <alignment horizontal="center" vertical="center"/>
      <protection locked="0"/>
    </xf>
    <xf numFmtId="0" fontId="3" fillId="2" borderId="44" xfId="0" applyFont="1" applyFill="1" applyBorder="1" applyAlignment="1" applyProtection="1">
      <alignment horizontal="center" vertical="center"/>
      <protection locked="0"/>
    </xf>
    <xf numFmtId="0" fontId="3" fillId="2" borderId="47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5" borderId="45" xfId="0" applyFont="1" applyFill="1" applyBorder="1" applyAlignment="1" applyProtection="1">
      <alignment horizontal="center" vertical="center"/>
    </xf>
    <xf numFmtId="0" fontId="3" fillId="5" borderId="44" xfId="0" applyFont="1" applyFill="1" applyBorder="1" applyAlignment="1" applyProtection="1">
      <alignment horizontal="center" vertical="center"/>
    </xf>
    <xf numFmtId="0" fontId="3" fillId="5" borderId="47" xfId="0" applyFont="1" applyFill="1" applyBorder="1" applyAlignment="1" applyProtection="1">
      <alignment horizontal="center" vertical="center"/>
    </xf>
    <xf numFmtId="0" fontId="3" fillId="5" borderId="48" xfId="0" applyFont="1" applyFill="1" applyBorder="1" applyAlignment="1" applyProtection="1">
      <alignment horizontal="center" vertical="center"/>
    </xf>
    <xf numFmtId="0" fontId="5" fillId="8" borderId="35" xfId="0" applyFont="1" applyFill="1" applyBorder="1" applyAlignment="1" applyProtection="1">
      <alignment horizontal="center" vertical="center" wrapText="1"/>
    </xf>
    <xf numFmtId="0" fontId="5" fillId="8" borderId="36" xfId="0" applyFont="1" applyFill="1" applyBorder="1" applyAlignment="1" applyProtection="1">
      <alignment horizontal="center" vertical="center" wrapText="1"/>
    </xf>
    <xf numFmtId="0" fontId="5" fillId="8" borderId="12" xfId="0" applyFont="1" applyFill="1" applyBorder="1" applyAlignment="1" applyProtection="1">
      <alignment horizontal="center" vertical="center"/>
    </xf>
    <xf numFmtId="0" fontId="12" fillId="8" borderId="52" xfId="0" applyFont="1" applyFill="1" applyBorder="1" applyAlignment="1" applyProtection="1">
      <alignment horizontal="center" vertical="center" wrapText="1"/>
    </xf>
    <xf numFmtId="0" fontId="12" fillId="8" borderId="53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1" defaultTableStyle="TableStyleMedium2" defaultPivotStyle="PivotStyleLight16">
    <tableStyle name="MySqlDefault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6"/>
  <sheetViews>
    <sheetView tabSelected="1" zoomScaleNormal="100" workbookViewId="0">
      <selection activeCell="B3" sqref="B3:C3"/>
    </sheetView>
  </sheetViews>
  <sheetFormatPr defaultRowHeight="13" outlineLevelCol="1" x14ac:dyDescent="0.2"/>
  <cols>
    <col min="1" max="1" width="6.6328125" style="3" customWidth="1"/>
    <col min="2" max="2" width="6.6328125" customWidth="1"/>
    <col min="3" max="4" width="10.6328125" customWidth="1"/>
    <col min="5" max="6" width="8.6328125" customWidth="1"/>
    <col min="7" max="8" width="6.6328125" style="3" customWidth="1"/>
    <col min="9" max="9" width="13.6328125" style="3" customWidth="1"/>
    <col min="10" max="10" width="14.6328125" style="3" customWidth="1"/>
    <col min="11" max="14" width="12.6328125" style="3" customWidth="1"/>
    <col min="15" max="15" width="15.6328125" style="9" customWidth="1"/>
    <col min="16" max="16" width="8.7265625" style="9" hidden="1" customWidth="1" outlineLevel="1"/>
    <col min="17" max="20" width="4.6328125" style="9" hidden="1" customWidth="1" outlineLevel="1"/>
    <col min="21" max="21" width="10.6328125" style="9" hidden="1" customWidth="1" outlineLevel="1"/>
    <col min="22" max="25" width="6.6328125" style="9" hidden="1" customWidth="1" outlineLevel="1"/>
    <col min="26" max="28" width="8.7265625" style="9" hidden="1" customWidth="1" outlineLevel="1"/>
    <col min="29" max="29" width="9" style="9" hidden="1" customWidth="1" outlineLevel="1"/>
    <col min="30" max="30" width="9" style="9" collapsed="1"/>
  </cols>
  <sheetData>
    <row r="1" spans="1:33" ht="18" customHeight="1" thickBot="1" x14ac:dyDescent="0.25">
      <c r="A1" s="5"/>
      <c r="D1" s="59" t="s">
        <v>67</v>
      </c>
      <c r="E1" s="60"/>
      <c r="F1" s="42" t="s">
        <v>66</v>
      </c>
      <c r="G1" s="5"/>
      <c r="H1" s="5"/>
      <c r="I1" s="5"/>
      <c r="J1" s="5"/>
      <c r="K1" s="5"/>
      <c r="L1" s="5"/>
      <c r="M1" s="5"/>
      <c r="N1" s="58" t="s">
        <v>70</v>
      </c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3" ht="25" customHeight="1" thickBot="1" x14ac:dyDescent="0.25">
      <c r="A2" s="56" t="s">
        <v>65</v>
      </c>
      <c r="B2" s="43" t="s">
        <v>69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57"/>
      <c r="O2" s="4"/>
      <c r="P2" s="4">
        <f>COUNTA(J8:J57)</f>
        <v>0</v>
      </c>
      <c r="Q2" s="4">
        <f>COUNTA(L8:L57)-COUNTIF(L8:L57,"*op 3000m*")</f>
        <v>0</v>
      </c>
      <c r="R2" s="4"/>
      <c r="S2" s="21" t="s">
        <v>24</v>
      </c>
      <c r="T2" s="21" t="s">
        <v>25</v>
      </c>
      <c r="U2" s="21" t="s">
        <v>28</v>
      </c>
      <c r="V2" s="22" t="s">
        <v>29</v>
      </c>
      <c r="W2" s="4">
        <f>COUNTIF(N8:N57,"男子A")</f>
        <v>0</v>
      </c>
      <c r="X2" s="4">
        <f>COUNTIF(N8:N57,"男子D")</f>
        <v>0</v>
      </c>
      <c r="Y2" s="4">
        <f>COUNTIF(N8:N57,"女子A")</f>
        <v>0</v>
      </c>
      <c r="Z2" s="4">
        <f>COUNTIF(N8:N57,"女子D")</f>
        <v>0</v>
      </c>
      <c r="AA2" s="4"/>
      <c r="AB2" s="4"/>
      <c r="AC2" s="4"/>
      <c r="AD2" s="4"/>
    </row>
    <row r="3" spans="1:33" ht="20.149999999999999" customHeight="1" x14ac:dyDescent="0.2">
      <c r="A3" s="50" t="s">
        <v>0</v>
      </c>
      <c r="B3" s="105"/>
      <c r="C3" s="106"/>
      <c r="D3" s="109" t="s">
        <v>1</v>
      </c>
      <c r="E3" s="110"/>
      <c r="F3" s="96"/>
      <c r="G3" s="97"/>
      <c r="H3" s="98"/>
      <c r="I3" s="6" t="s">
        <v>33</v>
      </c>
      <c r="J3" s="7" t="s">
        <v>32</v>
      </c>
      <c r="K3" s="7" t="s">
        <v>30</v>
      </c>
      <c r="L3" s="87"/>
      <c r="M3" s="87"/>
      <c r="N3" s="45" t="s">
        <v>31</v>
      </c>
      <c r="O3" s="4"/>
      <c r="P3" s="4">
        <f>COUNTA(K8:K57)-COUNTIF(K8:K57,"*op 3000m*")</f>
        <v>0</v>
      </c>
      <c r="Q3" s="4">
        <f>COUNTA(M8:M57)-COUNTIF(M8:M57,"*op 3000m*")</f>
        <v>0</v>
      </c>
      <c r="R3" s="4"/>
      <c r="S3" s="4">
        <v>300</v>
      </c>
      <c r="T3" s="4">
        <v>400</v>
      </c>
      <c r="U3" s="4">
        <v>400</v>
      </c>
      <c r="V3" s="4">
        <v>400</v>
      </c>
      <c r="W3" s="4">
        <f>COUNTIF(N8:N57,"男子B")</f>
        <v>0</v>
      </c>
      <c r="X3" s="4">
        <f>COUNTIF(N8:N57,"男子E")</f>
        <v>0</v>
      </c>
      <c r="Y3" s="4">
        <f>COUNTIF(N8:N57,"女子B")</f>
        <v>0</v>
      </c>
      <c r="Z3" s="4">
        <f>COUNTIF(N8:N57,"女子E")</f>
        <v>0</v>
      </c>
      <c r="AA3" s="4"/>
      <c r="AB3" s="4"/>
      <c r="AC3" s="4"/>
      <c r="AD3" s="4"/>
    </row>
    <row r="4" spans="1:33" ht="20.149999999999999" customHeight="1" thickBot="1" x14ac:dyDescent="0.25">
      <c r="A4" s="51" t="s">
        <v>2</v>
      </c>
      <c r="B4" s="107"/>
      <c r="C4" s="108"/>
      <c r="D4" s="111" t="s">
        <v>34</v>
      </c>
      <c r="E4" s="112"/>
      <c r="F4" s="99"/>
      <c r="G4" s="100"/>
      <c r="H4" s="101"/>
      <c r="I4" s="61">
        <f>P4</f>
        <v>0</v>
      </c>
      <c r="J4" s="62">
        <f>Q4</f>
        <v>0</v>
      </c>
      <c r="K4" s="63">
        <f>U4</f>
        <v>0</v>
      </c>
      <c r="L4" s="88"/>
      <c r="M4" s="89"/>
      <c r="N4" s="64">
        <f>AC4</f>
        <v>0</v>
      </c>
      <c r="O4" s="4"/>
      <c r="P4" s="4">
        <f>COUNTA(C8:C57)</f>
        <v>0</v>
      </c>
      <c r="Q4" s="23">
        <f>SUMIF(P2:Q3,"&lt;&gt;0")</f>
        <v>0</v>
      </c>
      <c r="R4" s="4"/>
      <c r="S4" s="4"/>
      <c r="T4" s="24" t="str">
        <f>IF(COUNTIF(S2:V3,B3),HLOOKUP(B3,S2:V3,2,FALSE),"0")</f>
        <v>0</v>
      </c>
      <c r="U4" s="25">
        <f>Q4*T4</f>
        <v>0</v>
      </c>
      <c r="V4" s="4"/>
      <c r="W4" s="4">
        <f>COUNTIF(N8:N57,"男子C")</f>
        <v>0</v>
      </c>
      <c r="X4" s="4">
        <f>COUNTIF(N8:N57,"男子F")</f>
        <v>0</v>
      </c>
      <c r="Y4" s="4">
        <f>COUNTIF(N8:N57,"女子C")</f>
        <v>0</v>
      </c>
      <c r="Z4" s="4">
        <f>COUNTIF(N8:N57,"女子F")</f>
        <v>0</v>
      </c>
      <c r="AA4" s="23">
        <f>COUNTIF(W2:Z4,"&lt;&gt;0")</f>
        <v>0</v>
      </c>
      <c r="AB4" s="26">
        <f>AA4*1000</f>
        <v>0</v>
      </c>
      <c r="AC4" s="27">
        <f>SUM(U4,AB4)</f>
        <v>0</v>
      </c>
      <c r="AD4" s="28"/>
      <c r="AE4" s="2"/>
      <c r="AF4" s="2"/>
      <c r="AG4" s="2"/>
    </row>
    <row r="5" spans="1:33" ht="8.15" customHeight="1" thickBot="1" x14ac:dyDescent="0.25">
      <c r="A5" s="5"/>
      <c r="B5" s="4"/>
      <c r="C5" s="4"/>
      <c r="D5" s="4"/>
      <c r="E5" s="4"/>
      <c r="F5" s="4"/>
      <c r="G5" s="5"/>
      <c r="H5" s="5"/>
      <c r="I5" s="5"/>
      <c r="J5" s="8"/>
      <c r="K5" s="8"/>
      <c r="L5" s="8"/>
      <c r="M5" s="8"/>
      <c r="N5" s="8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3" ht="13" customHeight="1" x14ac:dyDescent="0.2">
      <c r="A6" s="102" t="s">
        <v>3</v>
      </c>
      <c r="B6" s="113" t="s">
        <v>62</v>
      </c>
      <c r="C6" s="115" t="s">
        <v>5</v>
      </c>
      <c r="D6" s="94" t="s">
        <v>6</v>
      </c>
      <c r="E6" s="94" t="s">
        <v>35</v>
      </c>
      <c r="F6" s="94" t="s">
        <v>7</v>
      </c>
      <c r="G6" s="94" t="s">
        <v>8</v>
      </c>
      <c r="H6" s="94" t="s">
        <v>9</v>
      </c>
      <c r="I6" s="94" t="s">
        <v>12</v>
      </c>
      <c r="J6" s="116" t="s">
        <v>68</v>
      </c>
      <c r="K6" s="104"/>
      <c r="L6" s="104"/>
      <c r="M6" s="104"/>
      <c r="N6" s="104"/>
      <c r="O6" s="4"/>
      <c r="P6" s="29"/>
      <c r="Q6" s="30"/>
      <c r="R6" s="30"/>
      <c r="S6" s="30"/>
      <c r="T6" s="30"/>
      <c r="U6" s="30"/>
      <c r="V6" s="30"/>
      <c r="W6" s="30"/>
      <c r="X6" s="31"/>
      <c r="Y6" s="31"/>
      <c r="Z6" s="32"/>
      <c r="AA6" s="31"/>
      <c r="AB6" s="31"/>
      <c r="AC6" s="33"/>
      <c r="AD6" s="4"/>
    </row>
    <row r="7" spans="1:33" ht="13.5" thickBot="1" x14ac:dyDescent="0.25">
      <c r="A7" s="103"/>
      <c r="B7" s="114"/>
      <c r="C7" s="103"/>
      <c r="D7" s="95"/>
      <c r="E7" s="95"/>
      <c r="F7" s="95"/>
      <c r="G7" s="95"/>
      <c r="H7" s="95"/>
      <c r="I7" s="95"/>
      <c r="J7" s="117"/>
      <c r="K7" s="90"/>
      <c r="L7" s="90"/>
      <c r="M7" s="91"/>
      <c r="N7" s="90"/>
      <c r="O7" s="4"/>
      <c r="P7" s="34"/>
      <c r="Q7" s="21" t="s">
        <v>15</v>
      </c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35"/>
      <c r="AD7" s="4"/>
    </row>
    <row r="8" spans="1:33" ht="14" x14ac:dyDescent="0.2">
      <c r="A8" s="46">
        <v>1</v>
      </c>
      <c r="B8" s="65"/>
      <c r="C8" s="66"/>
      <c r="D8" s="67"/>
      <c r="E8" s="67"/>
      <c r="F8" s="67"/>
      <c r="G8" s="68"/>
      <c r="H8" s="68"/>
      <c r="I8" s="68"/>
      <c r="J8" s="69"/>
      <c r="K8" s="92"/>
      <c r="L8" s="92"/>
      <c r="M8" s="92"/>
      <c r="N8" s="93"/>
      <c r="O8" s="4"/>
      <c r="P8" s="34" t="s">
        <v>24</v>
      </c>
      <c r="Q8" s="21">
        <v>1</v>
      </c>
      <c r="R8" s="36" t="s">
        <v>22</v>
      </c>
      <c r="S8" s="36" t="s">
        <v>11</v>
      </c>
      <c r="T8" s="36"/>
      <c r="U8" s="21" t="s">
        <v>16</v>
      </c>
      <c r="V8" s="21" t="s">
        <v>59</v>
      </c>
      <c r="W8" s="21"/>
      <c r="X8"/>
      <c r="Y8"/>
      <c r="Z8" s="53"/>
      <c r="AA8"/>
      <c r="AC8" s="35"/>
      <c r="AD8" s="4"/>
    </row>
    <row r="9" spans="1:33" ht="14" x14ac:dyDescent="0.2">
      <c r="A9" s="47">
        <v>2</v>
      </c>
      <c r="B9" s="65"/>
      <c r="C9" s="70"/>
      <c r="D9" s="67"/>
      <c r="E9" s="67"/>
      <c r="F9" s="67"/>
      <c r="G9" s="68"/>
      <c r="H9" s="68"/>
      <c r="I9" s="68"/>
      <c r="J9" s="69"/>
      <c r="K9" s="92"/>
      <c r="L9" s="92"/>
      <c r="M9" s="92"/>
      <c r="N9" s="93"/>
      <c r="O9" s="4"/>
      <c r="P9" s="34" t="s">
        <v>25</v>
      </c>
      <c r="Q9" s="21">
        <v>2</v>
      </c>
      <c r="R9" s="36" t="s">
        <v>10</v>
      </c>
      <c r="S9" s="36" t="s">
        <v>11</v>
      </c>
      <c r="T9" s="36"/>
      <c r="U9" s="21" t="s">
        <v>36</v>
      </c>
      <c r="V9" s="21" t="s">
        <v>59</v>
      </c>
      <c r="W9" s="21"/>
      <c r="X9"/>
      <c r="Y9"/>
      <c r="Z9" s="53"/>
      <c r="AA9"/>
      <c r="AC9" s="35"/>
      <c r="AD9" s="4"/>
    </row>
    <row r="10" spans="1:33" ht="14" x14ac:dyDescent="0.2">
      <c r="A10" s="47">
        <v>3</v>
      </c>
      <c r="B10" s="65"/>
      <c r="C10" s="70"/>
      <c r="D10" s="67"/>
      <c r="E10" s="67"/>
      <c r="F10" s="67"/>
      <c r="G10" s="68"/>
      <c r="H10" s="68"/>
      <c r="I10" s="68"/>
      <c r="J10" s="69"/>
      <c r="K10" s="92"/>
      <c r="L10" s="92"/>
      <c r="M10" s="92"/>
      <c r="N10" s="93"/>
      <c r="O10" s="4"/>
      <c r="P10" s="34" t="s">
        <v>28</v>
      </c>
      <c r="Q10" s="21">
        <v>3</v>
      </c>
      <c r="R10" s="36" t="s">
        <v>10</v>
      </c>
      <c r="S10" s="36" t="s">
        <v>11</v>
      </c>
      <c r="T10" s="36"/>
      <c r="U10" s="21" t="s">
        <v>37</v>
      </c>
      <c r="V10" s="21" t="s">
        <v>59</v>
      </c>
      <c r="W10" s="21"/>
      <c r="X10"/>
      <c r="Y10"/>
      <c r="Z10"/>
      <c r="AA10" s="53"/>
      <c r="AC10" s="35"/>
      <c r="AD10" s="4"/>
    </row>
    <row r="11" spans="1:33" ht="14" x14ac:dyDescent="0.2">
      <c r="A11" s="47">
        <v>4</v>
      </c>
      <c r="B11" s="65"/>
      <c r="C11" s="70"/>
      <c r="D11" s="67"/>
      <c r="E11" s="67"/>
      <c r="F11" s="67"/>
      <c r="G11" s="68"/>
      <c r="H11" s="68"/>
      <c r="I11" s="68"/>
      <c r="J11" s="69"/>
      <c r="K11" s="92"/>
      <c r="L11" s="92"/>
      <c r="M11" s="92"/>
      <c r="N11" s="93"/>
      <c r="O11" s="4"/>
      <c r="P11" s="34" t="s">
        <v>29</v>
      </c>
      <c r="Q11" s="21">
        <v>4</v>
      </c>
      <c r="R11" s="36" t="s">
        <v>10</v>
      </c>
      <c r="S11" s="36" t="s">
        <v>11</v>
      </c>
      <c r="T11" s="36"/>
      <c r="U11" s="21" t="s">
        <v>38</v>
      </c>
      <c r="V11" s="21" t="s">
        <v>59</v>
      </c>
      <c r="W11" s="21"/>
      <c r="X11"/>
      <c r="Y11"/>
      <c r="Z11"/>
      <c r="AA11" s="53"/>
      <c r="AC11" s="35"/>
      <c r="AD11" s="4"/>
    </row>
    <row r="12" spans="1:33" ht="14" x14ac:dyDescent="0.2">
      <c r="A12" s="47">
        <v>5</v>
      </c>
      <c r="B12" s="65"/>
      <c r="C12" s="70"/>
      <c r="D12" s="67"/>
      <c r="E12" s="67"/>
      <c r="F12" s="67"/>
      <c r="G12" s="68"/>
      <c r="H12" s="68"/>
      <c r="I12" s="68"/>
      <c r="J12" s="69"/>
      <c r="K12" s="92"/>
      <c r="L12" s="92"/>
      <c r="M12" s="92"/>
      <c r="N12" s="93"/>
      <c r="O12" s="4"/>
      <c r="P12" s="34"/>
      <c r="Q12" s="21">
        <v>5</v>
      </c>
      <c r="R12" s="36" t="s">
        <v>10</v>
      </c>
      <c r="S12" s="36" t="s">
        <v>11</v>
      </c>
      <c r="T12" s="36"/>
      <c r="U12" s="21" t="s">
        <v>39</v>
      </c>
      <c r="V12" s="21" t="s">
        <v>60</v>
      </c>
      <c r="W12" s="21"/>
      <c r="X12"/>
      <c r="Y12"/>
      <c r="Z12"/>
      <c r="AA12" s="53"/>
      <c r="AC12" s="35"/>
      <c r="AD12" s="4"/>
    </row>
    <row r="13" spans="1:33" ht="14" x14ac:dyDescent="0.2">
      <c r="A13" s="47">
        <v>6</v>
      </c>
      <c r="B13" s="65"/>
      <c r="C13" s="70"/>
      <c r="D13" s="67"/>
      <c r="E13" s="67"/>
      <c r="F13" s="67"/>
      <c r="G13" s="68"/>
      <c r="H13" s="68"/>
      <c r="I13" s="68"/>
      <c r="J13" s="69"/>
      <c r="K13" s="92"/>
      <c r="L13" s="92"/>
      <c r="M13" s="92"/>
      <c r="N13" s="93"/>
      <c r="O13" s="4"/>
      <c r="P13" s="34"/>
      <c r="Q13" s="21">
        <v>6</v>
      </c>
      <c r="R13" s="36" t="s">
        <v>10</v>
      </c>
      <c r="S13" s="36" t="s">
        <v>11</v>
      </c>
      <c r="T13" s="36"/>
      <c r="U13" s="21" t="s">
        <v>40</v>
      </c>
      <c r="V13" s="21" t="s">
        <v>60</v>
      </c>
      <c r="W13" s="21"/>
      <c r="X13"/>
      <c r="Y13"/>
      <c r="Z13"/>
      <c r="AA13" s="53"/>
      <c r="AC13" s="35"/>
      <c r="AD13" s="4"/>
    </row>
    <row r="14" spans="1:33" ht="14" x14ac:dyDescent="0.2">
      <c r="A14" s="47">
        <v>7</v>
      </c>
      <c r="B14" s="65"/>
      <c r="C14" s="70"/>
      <c r="D14" s="67"/>
      <c r="E14" s="67"/>
      <c r="F14" s="67"/>
      <c r="G14" s="68"/>
      <c r="H14" s="68"/>
      <c r="I14" s="68"/>
      <c r="J14" s="69"/>
      <c r="K14" s="92"/>
      <c r="L14" s="92"/>
      <c r="M14" s="92"/>
      <c r="N14" s="93"/>
      <c r="O14" s="4"/>
      <c r="P14" s="34"/>
      <c r="Q14" s="21">
        <v>1</v>
      </c>
      <c r="R14" s="36" t="s">
        <v>10</v>
      </c>
      <c r="S14" s="36" t="s">
        <v>11</v>
      </c>
      <c r="T14" s="36"/>
      <c r="U14" s="21" t="s">
        <v>41</v>
      </c>
      <c r="V14" s="21" t="s">
        <v>61</v>
      </c>
      <c r="W14" s="21"/>
      <c r="X14"/>
      <c r="Y14"/>
      <c r="Z14"/>
      <c r="AA14" s="54"/>
      <c r="AB14" s="52"/>
      <c r="AC14" s="35"/>
      <c r="AD14" s="4"/>
    </row>
    <row r="15" spans="1:33" ht="14" x14ac:dyDescent="0.2">
      <c r="A15" s="47">
        <v>8</v>
      </c>
      <c r="B15" s="65"/>
      <c r="C15" s="70"/>
      <c r="D15" s="67"/>
      <c r="E15" s="67"/>
      <c r="F15" s="67"/>
      <c r="G15" s="68"/>
      <c r="H15" s="68"/>
      <c r="I15" s="68"/>
      <c r="J15" s="69"/>
      <c r="K15" s="92"/>
      <c r="L15" s="92"/>
      <c r="M15" s="92"/>
      <c r="N15" s="93"/>
      <c r="O15" s="4"/>
      <c r="P15" s="34"/>
      <c r="Q15" s="21">
        <v>2</v>
      </c>
      <c r="R15" s="36" t="s">
        <v>10</v>
      </c>
      <c r="S15" s="36" t="s">
        <v>11</v>
      </c>
      <c r="T15" s="36"/>
      <c r="U15" s="21" t="s">
        <v>42</v>
      </c>
      <c r="V15" s="21" t="s">
        <v>61</v>
      </c>
      <c r="W15" s="21"/>
      <c r="X15"/>
      <c r="Y15"/>
      <c r="Z15"/>
      <c r="AA15" s="55"/>
      <c r="AB15" s="52"/>
      <c r="AC15" s="35"/>
      <c r="AD15" s="4"/>
    </row>
    <row r="16" spans="1:33" ht="14" x14ac:dyDescent="0.2">
      <c r="A16" s="47">
        <v>9</v>
      </c>
      <c r="B16" s="65"/>
      <c r="C16" s="71"/>
      <c r="D16" s="67"/>
      <c r="E16" s="67"/>
      <c r="F16" s="67"/>
      <c r="G16" s="68"/>
      <c r="H16" s="68"/>
      <c r="I16" s="68"/>
      <c r="J16" s="69"/>
      <c r="K16" s="92"/>
      <c r="L16" s="92"/>
      <c r="M16" s="92"/>
      <c r="N16" s="93"/>
      <c r="O16" s="4"/>
      <c r="P16" s="34"/>
      <c r="Q16" s="21">
        <v>3</v>
      </c>
      <c r="R16" s="36" t="s">
        <v>10</v>
      </c>
      <c r="S16" s="36" t="s">
        <v>11</v>
      </c>
      <c r="T16" s="36"/>
      <c r="U16" s="21" t="s">
        <v>43</v>
      </c>
      <c r="V16" s="21" t="s">
        <v>61</v>
      </c>
      <c r="W16" s="21"/>
      <c r="X16"/>
      <c r="Y16"/>
      <c r="Z16"/>
      <c r="AA16" s="55"/>
      <c r="AB16" s="52"/>
      <c r="AC16" s="35"/>
      <c r="AD16" s="4"/>
    </row>
    <row r="17" spans="1:30" ht="14.5" thickBot="1" x14ac:dyDescent="0.25">
      <c r="A17" s="48">
        <v>10</v>
      </c>
      <c r="B17" s="72"/>
      <c r="C17" s="73"/>
      <c r="D17" s="74"/>
      <c r="E17" s="74"/>
      <c r="F17" s="74"/>
      <c r="G17" s="75"/>
      <c r="H17" s="75"/>
      <c r="I17" s="75"/>
      <c r="J17" s="76"/>
      <c r="K17" s="92"/>
      <c r="L17" s="92"/>
      <c r="M17" s="92"/>
      <c r="N17" s="93"/>
      <c r="O17" s="4"/>
      <c r="P17" s="34"/>
      <c r="Q17" s="21">
        <v>1</v>
      </c>
      <c r="R17" s="36" t="s">
        <v>10</v>
      </c>
      <c r="S17" s="36" t="s">
        <v>11</v>
      </c>
      <c r="T17" s="36"/>
      <c r="U17" s="21" t="s">
        <v>44</v>
      </c>
      <c r="V17" s="21" t="s">
        <v>61</v>
      </c>
      <c r="W17"/>
      <c r="X17"/>
      <c r="Y17"/>
      <c r="Z17"/>
      <c r="AA17" s="55"/>
      <c r="AC17" s="35"/>
      <c r="AD17" s="4"/>
    </row>
    <row r="18" spans="1:30" ht="14.5" thickTop="1" x14ac:dyDescent="0.2">
      <c r="A18" s="46">
        <v>11</v>
      </c>
      <c r="B18" s="77"/>
      <c r="C18" s="66"/>
      <c r="D18" s="78"/>
      <c r="E18" s="78"/>
      <c r="F18" s="78"/>
      <c r="G18" s="68"/>
      <c r="H18" s="68"/>
      <c r="I18" s="68"/>
      <c r="J18" s="69"/>
      <c r="K18" s="92"/>
      <c r="L18" s="92"/>
      <c r="M18" s="92"/>
      <c r="N18" s="93"/>
      <c r="O18" s="4"/>
      <c r="P18" s="34"/>
      <c r="Q18" s="21">
        <v>2</v>
      </c>
      <c r="R18" s="36" t="s">
        <v>10</v>
      </c>
      <c r="S18" s="36" t="s">
        <v>11</v>
      </c>
      <c r="T18" s="36"/>
      <c r="U18" s="21" t="s">
        <v>45</v>
      </c>
      <c r="V18" s="21" t="s">
        <v>61</v>
      </c>
      <c r="W18"/>
      <c r="X18"/>
      <c r="Y18"/>
      <c r="Z18"/>
      <c r="AA18" s="55"/>
      <c r="AC18" s="35"/>
      <c r="AD18" s="4"/>
    </row>
    <row r="19" spans="1:30" ht="14" x14ac:dyDescent="0.2">
      <c r="A19" s="47">
        <v>12</v>
      </c>
      <c r="B19" s="65"/>
      <c r="C19" s="70"/>
      <c r="D19" s="67"/>
      <c r="E19" s="67"/>
      <c r="F19" s="67"/>
      <c r="G19" s="68"/>
      <c r="H19" s="68"/>
      <c r="I19" s="68"/>
      <c r="J19" s="69"/>
      <c r="K19" s="92"/>
      <c r="L19" s="92"/>
      <c r="M19" s="92"/>
      <c r="N19" s="93"/>
      <c r="O19" s="4"/>
      <c r="P19" s="34"/>
      <c r="Q19" s="21">
        <v>3</v>
      </c>
      <c r="R19" s="36" t="s">
        <v>10</v>
      </c>
      <c r="S19" s="36" t="s">
        <v>11</v>
      </c>
      <c r="T19" s="36"/>
      <c r="U19" s="21" t="s">
        <v>46</v>
      </c>
      <c r="V19" s="21" t="s">
        <v>61</v>
      </c>
      <c r="W19"/>
      <c r="X19"/>
      <c r="Y19"/>
      <c r="Z19"/>
      <c r="AA19" s="55"/>
      <c r="AC19" s="35"/>
      <c r="AD19" s="4"/>
    </row>
    <row r="20" spans="1:30" ht="14" x14ac:dyDescent="0.2">
      <c r="A20" s="47">
        <v>13</v>
      </c>
      <c r="B20" s="65"/>
      <c r="C20" s="70"/>
      <c r="D20" s="67"/>
      <c r="E20" s="67"/>
      <c r="F20" s="67"/>
      <c r="G20" s="68"/>
      <c r="H20" s="68"/>
      <c r="I20" s="68"/>
      <c r="J20" s="69"/>
      <c r="K20" s="92"/>
      <c r="L20" s="92"/>
      <c r="M20" s="92"/>
      <c r="N20" s="93"/>
      <c r="O20" s="4"/>
      <c r="P20" s="34"/>
      <c r="Q20" s="21" t="s">
        <v>23</v>
      </c>
      <c r="R20" s="36" t="s">
        <v>10</v>
      </c>
      <c r="S20" s="36" t="s">
        <v>11</v>
      </c>
      <c r="T20" s="36"/>
      <c r="U20" s="21" t="s">
        <v>47</v>
      </c>
      <c r="V20" s="21" t="s">
        <v>61</v>
      </c>
      <c r="W20"/>
      <c r="X20"/>
      <c r="Y20"/>
      <c r="Z20"/>
      <c r="AA20" s="55"/>
      <c r="AC20" s="35"/>
      <c r="AD20" s="4"/>
    </row>
    <row r="21" spans="1:30" ht="14" x14ac:dyDescent="0.2">
      <c r="A21" s="47">
        <v>14</v>
      </c>
      <c r="B21" s="65"/>
      <c r="C21" s="70"/>
      <c r="D21" s="67"/>
      <c r="E21" s="67"/>
      <c r="F21" s="67"/>
      <c r="G21" s="68"/>
      <c r="H21" s="68"/>
      <c r="I21" s="68"/>
      <c r="J21" s="69"/>
      <c r="K21" s="92"/>
      <c r="L21" s="92"/>
      <c r="M21" s="92"/>
      <c r="N21" s="93"/>
      <c r="O21" s="4"/>
      <c r="P21" s="34"/>
      <c r="Q21" s="21"/>
      <c r="R21" s="21"/>
      <c r="S21" s="36"/>
      <c r="T21" s="36"/>
      <c r="U21" s="21"/>
      <c r="V21" s="21"/>
      <c r="W21" s="21"/>
      <c r="X21"/>
      <c r="Y21"/>
      <c r="Z21"/>
      <c r="AA21"/>
      <c r="AC21" s="35"/>
      <c r="AD21" s="4"/>
    </row>
    <row r="22" spans="1:30" ht="14" x14ac:dyDescent="0.2">
      <c r="A22" s="47">
        <v>15</v>
      </c>
      <c r="B22" s="65"/>
      <c r="C22" s="70"/>
      <c r="D22" s="67"/>
      <c r="E22" s="67"/>
      <c r="F22" s="67"/>
      <c r="G22" s="68"/>
      <c r="H22" s="68"/>
      <c r="I22" s="68"/>
      <c r="J22" s="69"/>
      <c r="K22" s="92"/>
      <c r="L22" s="92"/>
      <c r="M22" s="92"/>
      <c r="N22" s="93"/>
      <c r="O22" s="4"/>
      <c r="P22" s="34"/>
      <c r="Q22" s="21"/>
      <c r="R22" s="21"/>
      <c r="S22" s="36"/>
      <c r="T22" s="36"/>
      <c r="U22" s="21" t="s">
        <v>17</v>
      </c>
      <c r="V22" s="21" t="s">
        <v>63</v>
      </c>
      <c r="W22" s="21"/>
      <c r="X22"/>
      <c r="Y22"/>
      <c r="Z22" s="53"/>
      <c r="AA22"/>
      <c r="AC22" s="35"/>
      <c r="AD22" s="4"/>
    </row>
    <row r="23" spans="1:30" ht="14" x14ac:dyDescent="0.2">
      <c r="A23" s="47">
        <v>16</v>
      </c>
      <c r="B23" s="65"/>
      <c r="C23" s="79"/>
      <c r="D23" s="67"/>
      <c r="E23" s="67"/>
      <c r="F23" s="67"/>
      <c r="G23" s="68"/>
      <c r="H23" s="68"/>
      <c r="I23" s="68"/>
      <c r="J23" s="69"/>
      <c r="K23" s="92"/>
      <c r="L23" s="92"/>
      <c r="M23" s="92"/>
      <c r="N23" s="93"/>
      <c r="O23" s="4"/>
      <c r="P23" s="34"/>
      <c r="Q23" s="21"/>
      <c r="R23" s="21"/>
      <c r="S23" s="36"/>
      <c r="T23" s="36"/>
      <c r="U23" s="21" t="s">
        <v>18</v>
      </c>
      <c r="V23" s="21" t="s">
        <v>59</v>
      </c>
      <c r="W23" s="21"/>
      <c r="X23"/>
      <c r="Y23"/>
      <c r="Z23" s="53"/>
      <c r="AA23"/>
      <c r="AC23" s="37"/>
      <c r="AD23" s="4"/>
    </row>
    <row r="24" spans="1:30" ht="14" x14ac:dyDescent="0.2">
      <c r="A24" s="47">
        <v>17</v>
      </c>
      <c r="B24" s="65"/>
      <c r="C24" s="79"/>
      <c r="D24" s="67"/>
      <c r="E24" s="67"/>
      <c r="F24" s="67"/>
      <c r="G24" s="68"/>
      <c r="H24" s="68"/>
      <c r="I24" s="68"/>
      <c r="J24" s="69"/>
      <c r="K24" s="92"/>
      <c r="L24" s="92"/>
      <c r="M24" s="92"/>
      <c r="N24" s="93"/>
      <c r="O24" s="4"/>
      <c r="P24" s="34"/>
      <c r="Q24" s="21"/>
      <c r="R24" s="21"/>
      <c r="S24" s="36"/>
      <c r="T24" s="36"/>
      <c r="U24" s="21" t="s">
        <v>19</v>
      </c>
      <c r="V24" s="21" t="s">
        <v>59</v>
      </c>
      <c r="W24" s="21"/>
      <c r="X24"/>
      <c r="Y24"/>
      <c r="Z24"/>
      <c r="AA24" s="53"/>
      <c r="AC24" s="37"/>
      <c r="AD24" s="4"/>
    </row>
    <row r="25" spans="1:30" ht="14" x14ac:dyDescent="0.2">
      <c r="A25" s="47">
        <v>18</v>
      </c>
      <c r="B25" s="65"/>
      <c r="C25" s="79"/>
      <c r="D25" s="67"/>
      <c r="E25" s="67"/>
      <c r="F25" s="67"/>
      <c r="G25" s="68"/>
      <c r="H25" s="68"/>
      <c r="I25" s="68"/>
      <c r="J25" s="69"/>
      <c r="K25" s="92"/>
      <c r="L25" s="92"/>
      <c r="M25" s="92"/>
      <c r="N25" s="93"/>
      <c r="O25" s="4"/>
      <c r="P25" s="34"/>
      <c r="Q25" s="21"/>
      <c r="R25" s="21"/>
      <c r="S25" s="36"/>
      <c r="T25" s="36"/>
      <c r="U25" s="21" t="s">
        <v>20</v>
      </c>
      <c r="V25" s="21" t="s">
        <v>59</v>
      </c>
      <c r="W25" s="21"/>
      <c r="X25"/>
      <c r="Y25"/>
      <c r="Z25"/>
      <c r="AA25" s="53"/>
      <c r="AC25" s="38"/>
      <c r="AD25" s="4"/>
    </row>
    <row r="26" spans="1:30" ht="14" x14ac:dyDescent="0.2">
      <c r="A26" s="47">
        <v>19</v>
      </c>
      <c r="B26" s="65"/>
      <c r="C26" s="79"/>
      <c r="D26" s="67"/>
      <c r="E26" s="67"/>
      <c r="F26" s="67"/>
      <c r="G26" s="68"/>
      <c r="H26" s="68"/>
      <c r="I26" s="68"/>
      <c r="J26" s="69"/>
      <c r="K26" s="92"/>
      <c r="L26" s="92"/>
      <c r="M26" s="92"/>
      <c r="N26" s="93"/>
      <c r="O26" s="4"/>
      <c r="P26" s="34"/>
      <c r="Q26" s="21"/>
      <c r="R26" s="21"/>
      <c r="S26" s="36"/>
      <c r="T26" s="36"/>
      <c r="U26" s="21" t="s">
        <v>21</v>
      </c>
      <c r="V26" s="21" t="s">
        <v>60</v>
      </c>
      <c r="W26" s="21"/>
      <c r="X26"/>
      <c r="Y26"/>
      <c r="Z26"/>
      <c r="AA26" s="53"/>
      <c r="AC26" s="37"/>
      <c r="AD26" s="4"/>
    </row>
    <row r="27" spans="1:30" ht="14.5" thickBot="1" x14ac:dyDescent="0.25">
      <c r="A27" s="48">
        <v>20</v>
      </c>
      <c r="B27" s="72"/>
      <c r="C27" s="80"/>
      <c r="D27" s="74"/>
      <c r="E27" s="74"/>
      <c r="F27" s="74"/>
      <c r="G27" s="75"/>
      <c r="H27" s="75"/>
      <c r="I27" s="75"/>
      <c r="J27" s="76"/>
      <c r="K27" s="92"/>
      <c r="L27" s="92"/>
      <c r="M27" s="92"/>
      <c r="N27" s="93"/>
      <c r="O27" s="4"/>
      <c r="P27" s="34"/>
      <c r="Q27" s="21"/>
      <c r="R27" s="21"/>
      <c r="S27" s="36"/>
      <c r="T27" s="36"/>
      <c r="U27" s="21" t="s">
        <v>48</v>
      </c>
      <c r="V27" s="21" t="s">
        <v>60</v>
      </c>
      <c r="W27" s="21"/>
      <c r="X27"/>
      <c r="Y27"/>
      <c r="Z27"/>
      <c r="AA27" s="53"/>
      <c r="AC27" s="35"/>
      <c r="AD27" s="4"/>
    </row>
    <row r="28" spans="1:30" ht="14.5" thickTop="1" x14ac:dyDescent="0.2">
      <c r="A28" s="46">
        <v>21</v>
      </c>
      <c r="B28" s="77"/>
      <c r="C28" s="70"/>
      <c r="D28" s="78"/>
      <c r="E28" s="78"/>
      <c r="F28" s="78"/>
      <c r="G28" s="68"/>
      <c r="H28" s="68"/>
      <c r="I28" s="68"/>
      <c r="J28" s="69"/>
      <c r="K28" s="92"/>
      <c r="L28" s="92"/>
      <c r="M28" s="92"/>
      <c r="N28" s="93"/>
      <c r="O28" s="4"/>
      <c r="P28" s="34"/>
      <c r="Q28" s="36"/>
      <c r="R28" s="36"/>
      <c r="S28" s="36"/>
      <c r="T28" s="36"/>
      <c r="U28" s="21" t="s">
        <v>49</v>
      </c>
      <c r="V28" s="21" t="s">
        <v>60</v>
      </c>
      <c r="W28" s="21"/>
      <c r="X28"/>
      <c r="Y28"/>
      <c r="Z28"/>
      <c r="AA28" s="54"/>
      <c r="AB28" s="52"/>
      <c r="AC28" s="22"/>
      <c r="AD28" s="4"/>
    </row>
    <row r="29" spans="1:30" ht="14" x14ac:dyDescent="0.2">
      <c r="A29" s="47">
        <v>22</v>
      </c>
      <c r="B29" s="65"/>
      <c r="C29" s="79"/>
      <c r="D29" s="67"/>
      <c r="E29" s="67"/>
      <c r="F29" s="67"/>
      <c r="G29" s="68"/>
      <c r="H29" s="68"/>
      <c r="I29" s="68"/>
      <c r="J29" s="69"/>
      <c r="K29" s="92"/>
      <c r="L29" s="92"/>
      <c r="M29" s="92"/>
      <c r="N29" s="93"/>
      <c r="O29" s="4"/>
      <c r="P29" s="34"/>
      <c r="Q29" s="21"/>
      <c r="R29" s="21"/>
      <c r="S29" s="36"/>
      <c r="T29" s="36"/>
      <c r="U29" s="21" t="s">
        <v>50</v>
      </c>
      <c r="V29" s="21" t="s">
        <v>60</v>
      </c>
      <c r="W29" s="21"/>
      <c r="X29"/>
      <c r="Y29"/>
      <c r="Z29"/>
      <c r="AA29" s="55"/>
      <c r="AB29" s="52"/>
      <c r="AC29" s="22"/>
      <c r="AD29" s="4"/>
    </row>
    <row r="30" spans="1:30" ht="14" x14ac:dyDescent="0.2">
      <c r="A30" s="47">
        <v>23</v>
      </c>
      <c r="B30" s="65"/>
      <c r="C30" s="79"/>
      <c r="D30" s="67"/>
      <c r="E30" s="67"/>
      <c r="F30" s="67"/>
      <c r="G30" s="68"/>
      <c r="H30" s="68"/>
      <c r="I30" s="68"/>
      <c r="J30" s="69"/>
      <c r="K30" s="92"/>
      <c r="L30" s="92"/>
      <c r="M30" s="92"/>
      <c r="N30" s="93"/>
      <c r="O30" s="4"/>
      <c r="P30" s="34"/>
      <c r="Q30" s="21"/>
      <c r="R30" s="21"/>
      <c r="S30" s="36"/>
      <c r="T30" s="36"/>
      <c r="U30" s="21" t="s">
        <v>51</v>
      </c>
      <c r="V30" s="21" t="s">
        <v>60</v>
      </c>
      <c r="W30" s="21"/>
      <c r="X30"/>
      <c r="Y30"/>
      <c r="Z30"/>
      <c r="AA30" s="55"/>
      <c r="AB30" s="52"/>
      <c r="AC30" s="22"/>
      <c r="AD30" s="4"/>
    </row>
    <row r="31" spans="1:30" ht="14" x14ac:dyDescent="0.2">
      <c r="A31" s="47">
        <v>24</v>
      </c>
      <c r="B31" s="65"/>
      <c r="C31" s="79"/>
      <c r="D31" s="67"/>
      <c r="E31" s="67"/>
      <c r="F31" s="67"/>
      <c r="G31" s="68"/>
      <c r="H31" s="68"/>
      <c r="I31" s="68"/>
      <c r="J31" s="69"/>
      <c r="K31" s="92"/>
      <c r="L31" s="92"/>
      <c r="M31" s="92"/>
      <c r="N31" s="93"/>
      <c r="O31" s="4"/>
      <c r="P31" s="34"/>
      <c r="Q31" s="36"/>
      <c r="R31" s="36"/>
      <c r="S31" s="36"/>
      <c r="T31" s="36"/>
      <c r="U31" s="21" t="s">
        <v>52</v>
      </c>
      <c r="V31" s="21" t="s">
        <v>61</v>
      </c>
      <c r="W31"/>
      <c r="X31"/>
      <c r="Y31"/>
      <c r="Z31" s="55"/>
      <c r="AC31" s="35"/>
      <c r="AD31" s="4"/>
    </row>
    <row r="32" spans="1:30" ht="14" x14ac:dyDescent="0.2">
      <c r="A32" s="47">
        <v>25</v>
      </c>
      <c r="B32" s="65"/>
      <c r="C32" s="79"/>
      <c r="D32" s="67"/>
      <c r="E32" s="67"/>
      <c r="F32" s="67"/>
      <c r="G32" s="68"/>
      <c r="H32" s="68"/>
      <c r="I32" s="68"/>
      <c r="J32" s="69"/>
      <c r="K32" s="92"/>
      <c r="L32" s="92"/>
      <c r="M32" s="92"/>
      <c r="N32" s="93"/>
      <c r="O32" s="4"/>
      <c r="P32" s="34"/>
      <c r="Q32" s="21"/>
      <c r="R32" s="21"/>
      <c r="S32" s="36"/>
      <c r="T32" s="36"/>
      <c r="U32" s="21" t="s">
        <v>53</v>
      </c>
      <c r="V32" s="21" t="s">
        <v>61</v>
      </c>
      <c r="W32"/>
      <c r="X32"/>
      <c r="Y32"/>
      <c r="Z32" s="55"/>
      <c r="AC32" s="35"/>
      <c r="AD32" s="4"/>
    </row>
    <row r="33" spans="1:30" ht="14" x14ac:dyDescent="0.2">
      <c r="A33" s="47">
        <v>26</v>
      </c>
      <c r="B33" s="65"/>
      <c r="C33" s="79"/>
      <c r="D33" s="67"/>
      <c r="E33" s="67"/>
      <c r="F33" s="67"/>
      <c r="G33" s="68"/>
      <c r="H33" s="68"/>
      <c r="I33" s="68"/>
      <c r="J33" s="69"/>
      <c r="K33" s="92"/>
      <c r="L33" s="92"/>
      <c r="M33" s="92"/>
      <c r="N33" s="93"/>
      <c r="O33" s="4"/>
      <c r="P33" s="34"/>
      <c r="Q33" s="21"/>
      <c r="R33" s="21"/>
      <c r="S33" s="36"/>
      <c r="T33" s="36"/>
      <c r="U33" s="21" t="s">
        <v>54</v>
      </c>
      <c r="V33" s="21" t="s">
        <v>61</v>
      </c>
      <c r="W33"/>
      <c r="X33"/>
      <c r="Y33"/>
      <c r="Z33" s="55"/>
      <c r="AC33" s="35"/>
      <c r="AD33" s="4"/>
    </row>
    <row r="34" spans="1:30" ht="14" x14ac:dyDescent="0.2">
      <c r="A34" s="47">
        <v>27</v>
      </c>
      <c r="B34" s="65"/>
      <c r="C34" s="81"/>
      <c r="D34" s="67"/>
      <c r="E34" s="67"/>
      <c r="F34" s="67"/>
      <c r="G34" s="68"/>
      <c r="H34" s="68"/>
      <c r="I34" s="68"/>
      <c r="J34" s="69"/>
      <c r="K34" s="92"/>
      <c r="L34" s="92"/>
      <c r="M34" s="92"/>
      <c r="N34" s="93"/>
      <c r="O34" s="4"/>
      <c r="P34" s="34"/>
      <c r="Q34" s="21"/>
      <c r="R34" s="21"/>
      <c r="S34" s="36"/>
      <c r="T34" s="36"/>
      <c r="U34" s="21" t="s">
        <v>55</v>
      </c>
      <c r="V34" s="21" t="s">
        <v>61</v>
      </c>
      <c r="W34"/>
      <c r="X34"/>
      <c r="Y34"/>
      <c r="Z34" s="55"/>
      <c r="AC34" s="35"/>
      <c r="AD34" s="4"/>
    </row>
    <row r="35" spans="1:30" ht="14" x14ac:dyDescent="0.2">
      <c r="A35" s="47">
        <v>28</v>
      </c>
      <c r="B35" s="65"/>
      <c r="C35" s="81"/>
      <c r="D35" s="67"/>
      <c r="E35" s="67"/>
      <c r="F35" s="67"/>
      <c r="G35" s="68"/>
      <c r="H35" s="68"/>
      <c r="I35" s="68"/>
      <c r="J35" s="69"/>
      <c r="K35" s="92"/>
      <c r="L35" s="92"/>
      <c r="M35" s="92"/>
      <c r="N35" s="93"/>
      <c r="O35" s="4"/>
      <c r="P35" s="34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35"/>
      <c r="AD35" s="4"/>
    </row>
    <row r="36" spans="1:30" ht="14" x14ac:dyDescent="0.2">
      <c r="A36" s="47">
        <v>29</v>
      </c>
      <c r="B36" s="65"/>
      <c r="C36" s="81"/>
      <c r="D36" s="67"/>
      <c r="E36" s="67"/>
      <c r="F36" s="67"/>
      <c r="G36" s="68"/>
      <c r="H36" s="68"/>
      <c r="I36" s="68"/>
      <c r="J36" s="69"/>
      <c r="K36" s="92"/>
      <c r="L36" s="92"/>
      <c r="M36" s="92"/>
      <c r="N36" s="93"/>
      <c r="O36" s="4"/>
      <c r="P36" s="34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35"/>
      <c r="AD36" s="4"/>
    </row>
    <row r="37" spans="1:30" ht="14.5" thickBot="1" x14ac:dyDescent="0.25">
      <c r="A37" s="48">
        <v>30</v>
      </c>
      <c r="B37" s="72"/>
      <c r="C37" s="73"/>
      <c r="D37" s="74"/>
      <c r="E37" s="74"/>
      <c r="F37" s="74"/>
      <c r="G37" s="75"/>
      <c r="H37" s="75"/>
      <c r="I37" s="75"/>
      <c r="J37" s="76"/>
      <c r="K37" s="92"/>
      <c r="L37" s="92"/>
      <c r="M37" s="92"/>
      <c r="N37" s="93"/>
      <c r="O37" s="4"/>
      <c r="P37" s="34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35"/>
      <c r="AD37" s="4"/>
    </row>
    <row r="38" spans="1:30" ht="15" thickTop="1" thickBot="1" x14ac:dyDescent="0.25">
      <c r="A38" s="46">
        <v>31</v>
      </c>
      <c r="B38" s="77"/>
      <c r="C38" s="71"/>
      <c r="D38" s="78"/>
      <c r="E38" s="78"/>
      <c r="F38" s="78"/>
      <c r="G38" s="68"/>
      <c r="H38" s="68"/>
      <c r="I38" s="68"/>
      <c r="J38" s="69"/>
      <c r="K38" s="92"/>
      <c r="L38" s="92"/>
      <c r="M38" s="92"/>
      <c r="N38" s="93"/>
      <c r="O38" s="4"/>
      <c r="P38" s="39"/>
      <c r="Q38" s="40"/>
      <c r="R38" s="40"/>
      <c r="S38" s="40"/>
      <c r="T38" s="40"/>
      <c r="U38" s="40" t="s">
        <v>26</v>
      </c>
      <c r="V38" s="40"/>
      <c r="W38" s="40"/>
      <c r="X38" s="40"/>
      <c r="Y38" s="40"/>
      <c r="Z38" s="40"/>
      <c r="AA38" s="40"/>
      <c r="AB38" s="40"/>
      <c r="AC38" s="41"/>
      <c r="AD38" s="4"/>
    </row>
    <row r="39" spans="1:30" ht="14" x14ac:dyDescent="0.2">
      <c r="A39" s="47">
        <v>32</v>
      </c>
      <c r="B39" s="65"/>
      <c r="C39" s="81"/>
      <c r="D39" s="67"/>
      <c r="E39" s="67"/>
      <c r="F39" s="67"/>
      <c r="G39" s="68"/>
      <c r="H39" s="68"/>
      <c r="I39" s="68"/>
      <c r="J39" s="69"/>
      <c r="K39" s="92"/>
      <c r="L39" s="92"/>
      <c r="M39" s="92"/>
      <c r="N39" s="93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14" x14ac:dyDescent="0.2">
      <c r="A40" s="47">
        <v>33</v>
      </c>
      <c r="B40" s="65"/>
      <c r="C40" s="81"/>
      <c r="D40" s="67"/>
      <c r="E40" s="67"/>
      <c r="F40" s="67"/>
      <c r="G40" s="68"/>
      <c r="H40" s="68"/>
      <c r="I40" s="68"/>
      <c r="J40" s="69"/>
      <c r="K40" s="92"/>
      <c r="L40" s="92"/>
      <c r="M40" s="92"/>
      <c r="N40" s="93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14" x14ac:dyDescent="0.2">
      <c r="A41" s="47">
        <v>34</v>
      </c>
      <c r="B41" s="65"/>
      <c r="C41" s="81"/>
      <c r="D41" s="67"/>
      <c r="E41" s="67"/>
      <c r="F41" s="67"/>
      <c r="G41" s="68"/>
      <c r="H41" s="68"/>
      <c r="I41" s="68"/>
      <c r="J41" s="69"/>
      <c r="K41" s="92"/>
      <c r="L41" s="92"/>
      <c r="M41" s="92"/>
      <c r="N41" s="93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14" x14ac:dyDescent="0.2">
      <c r="A42" s="47">
        <v>35</v>
      </c>
      <c r="B42" s="65"/>
      <c r="C42" s="81"/>
      <c r="D42" s="67"/>
      <c r="E42" s="67"/>
      <c r="F42" s="67"/>
      <c r="G42" s="68"/>
      <c r="H42" s="68"/>
      <c r="I42" s="68"/>
      <c r="J42" s="69"/>
      <c r="K42" s="92"/>
      <c r="L42" s="92"/>
      <c r="M42" s="92"/>
      <c r="N42" s="93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4" x14ac:dyDescent="0.2">
      <c r="A43" s="47">
        <v>36</v>
      </c>
      <c r="B43" s="65"/>
      <c r="C43" s="81"/>
      <c r="D43" s="67"/>
      <c r="E43" s="67"/>
      <c r="F43" s="67"/>
      <c r="G43" s="68"/>
      <c r="H43" s="68"/>
      <c r="I43" s="68"/>
      <c r="J43" s="69"/>
      <c r="K43" s="92"/>
      <c r="L43" s="92"/>
      <c r="M43" s="92"/>
      <c r="N43" s="93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14" x14ac:dyDescent="0.2">
      <c r="A44" s="47">
        <v>37</v>
      </c>
      <c r="B44" s="65"/>
      <c r="C44" s="81"/>
      <c r="D44" s="67"/>
      <c r="E44" s="67"/>
      <c r="F44" s="67"/>
      <c r="G44" s="68"/>
      <c r="H44" s="68"/>
      <c r="I44" s="68"/>
      <c r="J44" s="69"/>
      <c r="K44" s="92"/>
      <c r="L44" s="92"/>
      <c r="M44" s="92"/>
      <c r="N44" s="93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ht="14" x14ac:dyDescent="0.2">
      <c r="A45" s="47">
        <v>38</v>
      </c>
      <c r="B45" s="65"/>
      <c r="C45" s="81"/>
      <c r="D45" s="67"/>
      <c r="E45" s="67"/>
      <c r="F45" s="67"/>
      <c r="G45" s="68"/>
      <c r="H45" s="68"/>
      <c r="I45" s="68"/>
      <c r="J45" s="69"/>
      <c r="K45" s="92"/>
      <c r="L45" s="92"/>
      <c r="M45" s="92"/>
      <c r="N45" s="93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ht="14" x14ac:dyDescent="0.2">
      <c r="A46" s="47">
        <v>39</v>
      </c>
      <c r="B46" s="65"/>
      <c r="C46" s="81"/>
      <c r="D46" s="67"/>
      <c r="E46" s="67"/>
      <c r="F46" s="67"/>
      <c r="G46" s="68"/>
      <c r="H46" s="68"/>
      <c r="I46" s="68"/>
      <c r="J46" s="69"/>
      <c r="K46" s="92"/>
      <c r="L46" s="92"/>
      <c r="M46" s="92"/>
      <c r="N46" s="93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ht="14.5" thickBot="1" x14ac:dyDescent="0.25">
      <c r="A47" s="48">
        <v>40</v>
      </c>
      <c r="B47" s="72"/>
      <c r="C47" s="73"/>
      <c r="D47" s="74"/>
      <c r="E47" s="74"/>
      <c r="F47" s="74"/>
      <c r="G47" s="75"/>
      <c r="H47" s="75"/>
      <c r="I47" s="75"/>
      <c r="J47" s="76"/>
      <c r="K47" s="92"/>
      <c r="L47" s="92"/>
      <c r="M47" s="92"/>
      <c r="N47" s="93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ht="14.5" thickTop="1" x14ac:dyDescent="0.2">
      <c r="A48" s="46">
        <v>41</v>
      </c>
      <c r="B48" s="77"/>
      <c r="C48" s="71"/>
      <c r="D48" s="78"/>
      <c r="E48" s="78"/>
      <c r="F48" s="78"/>
      <c r="G48" s="68"/>
      <c r="H48" s="68"/>
      <c r="I48" s="68"/>
      <c r="J48" s="69"/>
      <c r="K48" s="92"/>
      <c r="L48" s="92"/>
      <c r="M48" s="92"/>
      <c r="N48" s="93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14" x14ac:dyDescent="0.2">
      <c r="A49" s="47">
        <v>42</v>
      </c>
      <c r="B49" s="65"/>
      <c r="C49" s="81"/>
      <c r="D49" s="67"/>
      <c r="E49" s="67"/>
      <c r="F49" s="67"/>
      <c r="G49" s="68"/>
      <c r="H49" s="68"/>
      <c r="I49" s="68"/>
      <c r="J49" s="69"/>
      <c r="K49" s="92"/>
      <c r="L49" s="92"/>
      <c r="M49" s="92"/>
      <c r="N49" s="93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14" x14ac:dyDescent="0.2">
      <c r="A50" s="47">
        <v>43</v>
      </c>
      <c r="B50" s="65"/>
      <c r="C50" s="81"/>
      <c r="D50" s="67"/>
      <c r="E50" s="67"/>
      <c r="F50" s="67"/>
      <c r="G50" s="68"/>
      <c r="H50" s="68"/>
      <c r="I50" s="68"/>
      <c r="J50" s="69"/>
      <c r="K50" s="92"/>
      <c r="L50" s="92"/>
      <c r="M50" s="92"/>
      <c r="N50" s="93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14" x14ac:dyDescent="0.2">
      <c r="A51" s="47">
        <v>44</v>
      </c>
      <c r="B51" s="65"/>
      <c r="C51" s="81"/>
      <c r="D51" s="67"/>
      <c r="E51" s="67"/>
      <c r="F51" s="67"/>
      <c r="G51" s="68"/>
      <c r="H51" s="68"/>
      <c r="I51" s="68"/>
      <c r="J51" s="69"/>
      <c r="K51" s="92"/>
      <c r="L51" s="92"/>
      <c r="M51" s="92"/>
      <c r="N51" s="93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4" x14ac:dyDescent="0.2">
      <c r="A52" s="47">
        <v>45</v>
      </c>
      <c r="B52" s="65"/>
      <c r="C52" s="81"/>
      <c r="D52" s="67"/>
      <c r="E52" s="67"/>
      <c r="F52" s="67"/>
      <c r="G52" s="68"/>
      <c r="H52" s="68"/>
      <c r="I52" s="68"/>
      <c r="J52" s="69"/>
      <c r="K52" s="92"/>
      <c r="L52" s="92"/>
      <c r="M52" s="92"/>
      <c r="N52" s="93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4" x14ac:dyDescent="0.2">
      <c r="A53" s="47">
        <v>46</v>
      </c>
      <c r="B53" s="65"/>
      <c r="C53" s="81"/>
      <c r="D53" s="67"/>
      <c r="E53" s="67"/>
      <c r="F53" s="67"/>
      <c r="G53" s="68"/>
      <c r="H53" s="68"/>
      <c r="I53" s="68"/>
      <c r="J53" s="69"/>
      <c r="K53" s="92"/>
      <c r="L53" s="92"/>
      <c r="M53" s="92"/>
      <c r="N53" s="93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14" x14ac:dyDescent="0.2">
      <c r="A54" s="47">
        <v>47</v>
      </c>
      <c r="B54" s="65"/>
      <c r="C54" s="81"/>
      <c r="D54" s="67"/>
      <c r="E54" s="67"/>
      <c r="F54" s="67"/>
      <c r="G54" s="68"/>
      <c r="H54" s="68"/>
      <c r="I54" s="68"/>
      <c r="J54" s="69"/>
      <c r="K54" s="92"/>
      <c r="L54" s="92"/>
      <c r="M54" s="92"/>
      <c r="N54" s="93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ht="14" x14ac:dyDescent="0.2">
      <c r="A55" s="47">
        <v>48</v>
      </c>
      <c r="B55" s="65"/>
      <c r="C55" s="81"/>
      <c r="D55" s="67"/>
      <c r="E55" s="67"/>
      <c r="F55" s="67"/>
      <c r="G55" s="68"/>
      <c r="H55" s="68"/>
      <c r="I55" s="68"/>
      <c r="J55" s="69"/>
      <c r="K55" s="92"/>
      <c r="L55" s="92"/>
      <c r="M55" s="92"/>
      <c r="N55" s="93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ht="14" x14ac:dyDescent="0.2">
      <c r="A56" s="47">
        <v>49</v>
      </c>
      <c r="B56" s="65"/>
      <c r="C56" s="81"/>
      <c r="D56" s="67"/>
      <c r="E56" s="67"/>
      <c r="F56" s="67"/>
      <c r="G56" s="68"/>
      <c r="H56" s="68"/>
      <c r="I56" s="68"/>
      <c r="J56" s="69"/>
      <c r="K56" s="92"/>
      <c r="L56" s="92"/>
      <c r="M56" s="92"/>
      <c r="N56" s="93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ht="14.5" thickBot="1" x14ac:dyDescent="0.25">
      <c r="A57" s="49">
        <v>50</v>
      </c>
      <c r="B57" s="82"/>
      <c r="C57" s="83"/>
      <c r="D57" s="84"/>
      <c r="E57" s="84"/>
      <c r="F57" s="84"/>
      <c r="G57" s="85"/>
      <c r="H57" s="85"/>
      <c r="I57" s="85"/>
      <c r="J57" s="86"/>
      <c r="K57" s="92"/>
      <c r="L57" s="92"/>
      <c r="M57" s="92"/>
      <c r="N57" s="93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x14ac:dyDescent="0.2">
      <c r="A58" s="5"/>
      <c r="B58" s="4"/>
      <c r="C58" s="4"/>
      <c r="D58" s="4"/>
      <c r="E58" s="4"/>
      <c r="F58" s="4"/>
      <c r="G58" s="5"/>
      <c r="H58" s="5"/>
      <c r="I58" s="5"/>
      <c r="J58" s="5"/>
      <c r="K58" s="5"/>
      <c r="L58" s="5"/>
      <c r="M58" s="5"/>
      <c r="N58" s="5"/>
      <c r="O58" s="4"/>
      <c r="AD58" s="4"/>
    </row>
    <row r="59" spans="1:30" x14ac:dyDescent="0.2">
      <c r="A59" s="5"/>
      <c r="B59" s="4"/>
      <c r="C59" s="4"/>
      <c r="D59" s="4"/>
      <c r="E59" s="4"/>
      <c r="F59" s="4"/>
      <c r="G59" s="5"/>
      <c r="H59" s="5"/>
      <c r="I59" s="5"/>
      <c r="J59" s="5"/>
      <c r="K59" s="5"/>
      <c r="L59" s="5"/>
      <c r="M59" s="5"/>
      <c r="N59" s="5"/>
      <c r="O59" s="4"/>
      <c r="AD59" s="4"/>
    </row>
    <row r="60" spans="1:30" x14ac:dyDescent="0.2">
      <c r="A60" s="5"/>
      <c r="B60" s="4"/>
      <c r="C60" s="4"/>
      <c r="D60" s="4"/>
      <c r="E60" s="4"/>
      <c r="F60" s="4"/>
      <c r="G60" s="5"/>
      <c r="H60" s="5"/>
      <c r="I60" s="5"/>
      <c r="J60" s="5"/>
      <c r="K60" s="5"/>
      <c r="L60" s="5"/>
      <c r="M60" s="5"/>
      <c r="N60" s="5"/>
      <c r="O60" s="4"/>
      <c r="AD60" s="4" t="s">
        <v>58</v>
      </c>
    </row>
    <row r="61" spans="1:30" x14ac:dyDescent="0.2">
      <c r="A61" s="5"/>
      <c r="B61" s="4"/>
      <c r="C61" s="4"/>
      <c r="D61" s="4"/>
      <c r="E61" s="4"/>
      <c r="F61" s="4"/>
      <c r="G61" s="5"/>
      <c r="H61" s="5"/>
      <c r="I61" s="5"/>
      <c r="J61" s="5"/>
      <c r="K61" s="5"/>
      <c r="L61" s="5"/>
      <c r="M61" s="5"/>
      <c r="N61" s="5"/>
      <c r="O61" s="4"/>
    </row>
    <row r="62" spans="1:30" x14ac:dyDescent="0.2">
      <c r="A62" s="5"/>
      <c r="B62" s="4"/>
      <c r="C62" s="4"/>
      <c r="D62" s="4"/>
      <c r="E62" s="4"/>
      <c r="F62" s="4"/>
      <c r="G62" s="5"/>
      <c r="H62" s="5"/>
      <c r="I62" s="5"/>
      <c r="J62" s="5"/>
      <c r="K62" s="5"/>
      <c r="L62" s="5"/>
      <c r="M62" s="5"/>
      <c r="N62" s="5"/>
      <c r="O62" s="4"/>
    </row>
    <row r="63" spans="1:30" x14ac:dyDescent="0.2">
      <c r="A63" s="5"/>
      <c r="B63" s="4"/>
      <c r="C63" s="4"/>
      <c r="D63" s="4"/>
      <c r="E63" s="4"/>
      <c r="F63" s="4"/>
      <c r="G63" s="5"/>
      <c r="H63" s="5"/>
      <c r="I63" s="5"/>
      <c r="J63" s="5"/>
      <c r="K63" s="5"/>
      <c r="L63" s="5"/>
      <c r="M63" s="5"/>
      <c r="N63" s="5"/>
      <c r="O63" s="4"/>
    </row>
    <row r="64" spans="1:30" x14ac:dyDescent="0.2">
      <c r="A64" s="5"/>
      <c r="B64" s="4"/>
      <c r="C64" s="4"/>
      <c r="D64" s="4"/>
      <c r="E64" s="4"/>
      <c r="F64" s="4"/>
      <c r="G64" s="5"/>
      <c r="H64" s="5"/>
      <c r="I64" s="5"/>
      <c r="J64" s="5"/>
      <c r="K64" s="5"/>
      <c r="L64" s="5"/>
      <c r="M64" s="5"/>
      <c r="N64" s="5"/>
      <c r="O64" s="4"/>
    </row>
    <row r="65" spans="1:15" x14ac:dyDescent="0.2">
      <c r="A65" s="5"/>
      <c r="B65" s="4"/>
      <c r="C65" s="4"/>
      <c r="D65" s="4"/>
      <c r="E65" s="4"/>
      <c r="F65" s="4"/>
      <c r="G65" s="5"/>
      <c r="H65" s="5"/>
      <c r="I65" s="5"/>
      <c r="J65" s="5"/>
      <c r="K65" s="5"/>
      <c r="L65" s="5"/>
      <c r="M65" s="5"/>
      <c r="N65" s="5"/>
      <c r="O65" s="4"/>
    </row>
    <row r="66" spans="1:15" x14ac:dyDescent="0.2">
      <c r="A66" s="5"/>
      <c r="B66" s="4"/>
      <c r="C66" s="4"/>
      <c r="D66" s="4"/>
      <c r="E66" s="4"/>
      <c r="F66" s="4"/>
      <c r="G66" s="5"/>
      <c r="H66" s="5"/>
      <c r="I66" s="5"/>
      <c r="J66" s="5"/>
      <c r="K66" s="5"/>
      <c r="L66" s="5"/>
      <c r="M66" s="5"/>
      <c r="N66" s="5"/>
      <c r="O66" s="4"/>
    </row>
  </sheetData>
  <mergeCells count="17">
    <mergeCell ref="J6:J7"/>
    <mergeCell ref="D6:D7"/>
    <mergeCell ref="F3:H3"/>
    <mergeCell ref="F4:H4"/>
    <mergeCell ref="A6:A7"/>
    <mergeCell ref="K6:N6"/>
    <mergeCell ref="E6:E7"/>
    <mergeCell ref="B3:C3"/>
    <mergeCell ref="B4:C4"/>
    <mergeCell ref="D3:E3"/>
    <mergeCell ref="D4:E4"/>
    <mergeCell ref="B6:B7"/>
    <mergeCell ref="C6:C7"/>
    <mergeCell ref="F6:F7"/>
    <mergeCell ref="G6:G7"/>
    <mergeCell ref="H6:H7"/>
    <mergeCell ref="I6:I7"/>
  </mergeCells>
  <phoneticPr fontId="1"/>
  <dataValidations xWindow="202" yWindow="313" count="9">
    <dataValidation allowBlank="1" showInputMessage="1" showErrorMessage="1" prompt="スペースや改行を入れないで下さい。" sqref="C8:C22"/>
    <dataValidation allowBlank="1" showErrorMessage="1" prompt="スペースや改行を入れないで下さい。" sqref="C6"/>
    <dataValidation type="list" allowBlank="1" showInputMessage="1" showErrorMessage="1" prompt="始めに選んでください！" sqref="B3">
      <formula1>"小学,中学,高校,一般"</formula1>
    </dataValidation>
    <dataValidation type="list" allowBlank="1" showInputMessage="1" showErrorMessage="1" sqref="J8:M57">
      <formula1>INDIRECT(TEXT($H8&amp;$I8,"@"))</formula1>
    </dataValidation>
    <dataValidation errorStyle="warning" imeMode="halfKatakana" allowBlank="1" showInputMessage="1" showErrorMessage="1" errorTitle="半角ｶﾀｶﾅ" error="半角ｶﾀｶﾅで入力して下さい!" sqref="E8:F57"/>
    <dataValidation type="list" allowBlank="1" showInputMessage="1" showErrorMessage="1" sqref="N8:N57">
      <formula1>$P$6:$AB$6</formula1>
    </dataValidation>
    <dataValidation type="list" allowBlank="1" showInputMessage="1" showErrorMessage="1" sqref="G8:G57">
      <formula1>INDIRECT($B$3)</formula1>
    </dataValidation>
    <dataValidation type="list" allowBlank="1" showInputMessage="1" showErrorMessage="1" sqref="H8:H57">
      <formula1>INDIRECT(TEXT($B$3&amp;G8,"@"))</formula1>
    </dataValidation>
    <dataValidation type="list" allowBlank="1" showInputMessage="1" showErrorMessage="1" sqref="I8:I57">
      <formula1>INDIRECT(TEXT($B$3&amp;$G8&amp;$H8,"@"))</formula1>
    </dataValidation>
  </dataValidations>
  <printOptions horizontalCentered="1" verticalCentered="1"/>
  <pageMargins left="0.11811023622047245" right="0.11811023622047245" top="0.19685039370078741" bottom="0.35433070866141736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2"/>
  <sheetViews>
    <sheetView workbookViewId="0">
      <selection activeCell="H1" sqref="H1:H2"/>
    </sheetView>
  </sheetViews>
  <sheetFormatPr defaultRowHeight="13" outlineLevelCol="1" x14ac:dyDescent="0.2"/>
  <cols>
    <col min="1" max="1" width="3.6328125" customWidth="1"/>
    <col min="2" max="2" width="25" customWidth="1"/>
    <col min="3" max="3" width="9.08984375" customWidth="1"/>
    <col min="4" max="5" width="12.6328125" customWidth="1"/>
    <col min="6" max="6" width="8.6328125" customWidth="1"/>
    <col min="7" max="7" width="4.6328125" customWidth="1"/>
    <col min="8" max="8" width="14.26953125" customWidth="1"/>
    <col min="9" max="11" width="10.6328125" customWidth="1"/>
    <col min="14" max="14" width="5.6328125" hidden="1" customWidth="1" outlineLevel="1"/>
    <col min="15" max="16" width="2.6328125" hidden="1" customWidth="1" outlineLevel="1"/>
    <col min="17" max="20" width="4.6328125" hidden="1" customWidth="1" outlineLevel="1"/>
    <col min="21" max="21" width="12.6328125" hidden="1" customWidth="1" outlineLevel="1"/>
    <col min="22" max="22" width="8.7265625" hidden="1" customWidth="1" outlineLevel="1"/>
    <col min="23" max="23" width="8.7265625" collapsed="1"/>
  </cols>
  <sheetData>
    <row r="1" spans="1:27" x14ac:dyDescent="0.2">
      <c r="B1" s="1" t="str">
        <f>IF(ISBLANK(申込登録!$F$3),"",申込登録!$F$3)</f>
        <v/>
      </c>
      <c r="H1" s="118" t="s">
        <v>64</v>
      </c>
      <c r="I1" s="119"/>
      <c r="J1" s="119"/>
      <c r="K1" s="119"/>
      <c r="L1" s="119"/>
      <c r="S1" s="10"/>
    </row>
    <row r="2" spans="1:27" x14ac:dyDescent="0.2">
      <c r="B2" t="s">
        <v>27</v>
      </c>
      <c r="C2" t="s">
        <v>4</v>
      </c>
      <c r="D2" t="s">
        <v>13</v>
      </c>
      <c r="E2" t="s">
        <v>14</v>
      </c>
      <c r="F2" t="s">
        <v>8</v>
      </c>
      <c r="G2" t="s">
        <v>57</v>
      </c>
      <c r="H2" s="118"/>
      <c r="N2" s="11"/>
      <c r="O2" s="12"/>
      <c r="P2" s="12"/>
      <c r="Q2" s="12"/>
      <c r="R2" s="12"/>
      <c r="S2" s="12"/>
      <c r="T2" s="12"/>
      <c r="U2" s="13"/>
    </row>
    <row r="3" spans="1:27" x14ac:dyDescent="0.2">
      <c r="A3">
        <v>1</v>
      </c>
      <c r="B3" s="1" t="str">
        <f t="shared" ref="B3:B52" si="0">IF(C3="","",($B$1))</f>
        <v/>
      </c>
      <c r="C3" t="str">
        <f>CONCATENATE(N3,"",P3)</f>
        <v/>
      </c>
      <c r="D3" t="str">
        <f t="shared" ref="D3" si="1">CONCATENATE(Q3," ",R3)</f>
        <v xml:space="preserve"> </v>
      </c>
      <c r="E3" t="str">
        <f t="shared" ref="E3" si="2">CONCATENATE(S3," ",T3)</f>
        <v xml:space="preserve"> </v>
      </c>
      <c r="F3" s="1" t="str">
        <f>IF(ISERROR(LEFT(U3,LEN(U3)-2))," ",(LEFT(U3,LEN(U3)-2)))</f>
        <v xml:space="preserve"> </v>
      </c>
      <c r="G3" s="1" t="str">
        <f>IF(ISERROR(RIGHT(U3,2))," ",(RIGHT(U3,2)))</f>
        <v/>
      </c>
      <c r="H3" s="1" t="str">
        <f>IF(ISBLANK(申込登録!J8),"",申込登録!J8)</f>
        <v/>
      </c>
      <c r="I3" s="1"/>
      <c r="J3" s="1"/>
      <c r="K3" s="1"/>
      <c r="L3" s="1"/>
      <c r="M3" s="1"/>
      <c r="N3" s="14" t="str">
        <f>IF(ISBLANK(申込登録!B8),"",申込登録!B8)</f>
        <v/>
      </c>
      <c r="O3" s="1" t="str">
        <f>IF(ISBLANK(申込登録!H8),"",申込登録!H8)</f>
        <v/>
      </c>
      <c r="P3" s="15" t="str">
        <f>IF(OR(O3,ISERROR(VLOOKUP(O3,{"女",-2},2,FALSE))),"",VLOOKUP(O3,{"女",-2},2,FALSE))</f>
        <v/>
      </c>
      <c r="Q3" s="1" t="str">
        <f>IF(ISBLANK(申込登録!C8),"",申込登録!C8)</f>
        <v/>
      </c>
      <c r="R3" s="1" t="str">
        <f>IF(ISBLANK(申込登録!D8),"",申込登録!D8)</f>
        <v/>
      </c>
      <c r="S3" s="1" t="str">
        <f>IF(ISBLANK(申込登録!E8),"",申込登録!E8)</f>
        <v/>
      </c>
      <c r="T3" s="1" t="str">
        <f>IF(ISBLANK(申込登録!F8),"",申込登録!F8)</f>
        <v/>
      </c>
      <c r="U3" s="16" t="str">
        <f>IF(ISBLANK(申込登録!I8),"",申込登録!I8)</f>
        <v/>
      </c>
      <c r="V3" t="s">
        <v>56</v>
      </c>
    </row>
    <row r="4" spans="1:27" x14ac:dyDescent="0.2">
      <c r="A4">
        <v>2</v>
      </c>
      <c r="B4" s="1" t="str">
        <f t="shared" si="0"/>
        <v/>
      </c>
      <c r="C4" t="str">
        <f t="shared" ref="C4:C52" si="3">CONCATENATE(N4,"",P4)</f>
        <v/>
      </c>
      <c r="D4" t="str">
        <f t="shared" ref="D4:D52" si="4">CONCATENATE(Q4," ",R4)</f>
        <v xml:space="preserve"> </v>
      </c>
      <c r="E4" t="str">
        <f t="shared" ref="E4:E52" si="5">CONCATENATE(S4," ",T4)</f>
        <v xml:space="preserve"> </v>
      </c>
      <c r="F4" s="1" t="str">
        <f t="shared" ref="F4:F52" si="6">IF(ISERROR(LEFT(U4,LEN(U4)-2))," ",(LEFT(U4,LEN(U4)-2)))</f>
        <v xml:space="preserve"> </v>
      </c>
      <c r="G4" s="1" t="str">
        <f t="shared" ref="G4:G52" si="7">IF(ISERROR(RIGHT(U4,2))," ",(RIGHT(U4,2)))</f>
        <v/>
      </c>
      <c r="H4" s="1" t="str">
        <f>IF(ISBLANK(申込登録!J9),"",申込登録!J9)</f>
        <v/>
      </c>
      <c r="I4" s="1"/>
      <c r="J4" s="1"/>
      <c r="K4" s="1"/>
      <c r="L4" s="1"/>
      <c r="M4" s="1"/>
      <c r="N4" s="14" t="str">
        <f>IF(ISBLANK(申込登録!B9),"",申込登録!B9)</f>
        <v/>
      </c>
      <c r="O4" s="1" t="str">
        <f>IF(ISBLANK(申込登録!H9),"",申込登録!H9)</f>
        <v/>
      </c>
      <c r="P4" s="15" t="str">
        <f>IF(OR(O4,ISERROR(VLOOKUP(O4,{"女",-2},2,FALSE))),"",VLOOKUP(O4,{"女",-2},2,FALSE))</f>
        <v/>
      </c>
      <c r="Q4" s="1" t="str">
        <f>IF(ISBLANK(申込登録!C9),"",申込登録!C9)</f>
        <v/>
      </c>
      <c r="R4" s="1" t="str">
        <f>IF(ISBLANK(申込登録!D9),"",申込登録!D9)</f>
        <v/>
      </c>
      <c r="S4" s="1" t="str">
        <f>IF(ISBLANK(申込登録!E9),"",申込登録!E9)</f>
        <v/>
      </c>
      <c r="T4" s="1" t="str">
        <f>IF(ISBLANK(申込登録!F9),"",申込登録!F9)</f>
        <v/>
      </c>
      <c r="U4" s="16" t="str">
        <f>IF(ISBLANK(申込登録!I9),"",申込登録!I9)</f>
        <v/>
      </c>
    </row>
    <row r="5" spans="1:27" x14ac:dyDescent="0.2">
      <c r="A5">
        <v>3</v>
      </c>
      <c r="B5" s="1" t="str">
        <f t="shared" si="0"/>
        <v/>
      </c>
      <c r="C5" t="str">
        <f t="shared" si="3"/>
        <v/>
      </c>
      <c r="D5" t="str">
        <f t="shared" si="4"/>
        <v xml:space="preserve"> </v>
      </c>
      <c r="E5" t="str">
        <f t="shared" si="5"/>
        <v xml:space="preserve"> </v>
      </c>
      <c r="F5" s="1" t="str">
        <f t="shared" si="6"/>
        <v xml:space="preserve"> </v>
      </c>
      <c r="G5" s="1" t="str">
        <f t="shared" si="7"/>
        <v/>
      </c>
      <c r="H5" s="1" t="str">
        <f>IF(ISBLANK(申込登録!J10),"",申込登録!J10)</f>
        <v/>
      </c>
      <c r="I5" s="1"/>
      <c r="J5" s="1"/>
      <c r="K5" s="1"/>
      <c r="L5" s="1"/>
      <c r="M5" s="1"/>
      <c r="N5" s="14" t="str">
        <f>IF(ISBLANK(申込登録!B10),"",申込登録!B10)</f>
        <v/>
      </c>
      <c r="O5" s="1" t="str">
        <f>IF(ISBLANK(申込登録!H10),"",申込登録!H10)</f>
        <v/>
      </c>
      <c r="P5" s="15" t="str">
        <f>IF(OR(O5,ISERROR(VLOOKUP(O5,{"女",-2},2,FALSE))),"",VLOOKUP(O5,{"女",-2},2,FALSE))</f>
        <v/>
      </c>
      <c r="Q5" s="1" t="str">
        <f>IF(ISBLANK(申込登録!C10),"",申込登録!C10)</f>
        <v/>
      </c>
      <c r="R5" s="1" t="str">
        <f>IF(ISBLANK(申込登録!D10),"",申込登録!D10)</f>
        <v/>
      </c>
      <c r="S5" s="1" t="str">
        <f>IF(ISBLANK(申込登録!E10),"",申込登録!E10)</f>
        <v/>
      </c>
      <c r="T5" s="1" t="str">
        <f>IF(ISBLANK(申込登録!F10),"",申込登録!F10)</f>
        <v/>
      </c>
      <c r="U5" s="16" t="str">
        <f>IF(ISBLANK(申込登録!I10),"",申込登録!I10)</f>
        <v/>
      </c>
    </row>
    <row r="6" spans="1:27" x14ac:dyDescent="0.2">
      <c r="A6">
        <v>4</v>
      </c>
      <c r="B6" s="1" t="str">
        <f t="shared" si="0"/>
        <v/>
      </c>
      <c r="C6" t="str">
        <f t="shared" si="3"/>
        <v/>
      </c>
      <c r="D6" t="str">
        <f t="shared" si="4"/>
        <v xml:space="preserve"> </v>
      </c>
      <c r="E6" t="str">
        <f t="shared" si="5"/>
        <v xml:space="preserve"> </v>
      </c>
      <c r="F6" s="1" t="str">
        <f t="shared" si="6"/>
        <v xml:space="preserve"> </v>
      </c>
      <c r="G6" s="1" t="str">
        <f t="shared" si="7"/>
        <v/>
      </c>
      <c r="H6" s="1" t="str">
        <f>IF(ISBLANK(申込登録!J11),"",申込登録!J11)</f>
        <v/>
      </c>
      <c r="I6" s="1"/>
      <c r="J6" s="1"/>
      <c r="K6" s="1"/>
      <c r="L6" s="1"/>
      <c r="M6" s="1"/>
      <c r="N6" s="14" t="str">
        <f>IF(ISBLANK(申込登録!B11),"",申込登録!B11)</f>
        <v/>
      </c>
      <c r="O6" s="1" t="str">
        <f>IF(ISBLANK(申込登録!H11),"",申込登録!H11)</f>
        <v/>
      </c>
      <c r="P6" s="15" t="str">
        <f>IF(OR(O6,ISERROR(VLOOKUP(O6,{"女",-2},2,FALSE))),"",VLOOKUP(O6,{"女",-2},2,FALSE))</f>
        <v/>
      </c>
      <c r="Q6" s="1" t="str">
        <f>IF(ISBLANK(申込登録!C11),"",申込登録!C11)</f>
        <v/>
      </c>
      <c r="R6" s="1" t="str">
        <f>IF(ISBLANK(申込登録!D11),"",申込登録!D11)</f>
        <v/>
      </c>
      <c r="S6" s="1" t="str">
        <f>IF(ISBLANK(申込登録!E11),"",申込登録!E11)</f>
        <v/>
      </c>
      <c r="T6" s="1" t="str">
        <f>IF(ISBLANK(申込登録!F11),"",申込登録!F11)</f>
        <v/>
      </c>
      <c r="U6" s="16" t="str">
        <f>IF(ISBLANK(申込登録!I11),"",申込登録!I11)</f>
        <v/>
      </c>
    </row>
    <row r="7" spans="1:27" x14ac:dyDescent="0.2">
      <c r="A7">
        <v>5</v>
      </c>
      <c r="B7" s="1" t="str">
        <f t="shared" si="0"/>
        <v/>
      </c>
      <c r="C7" t="str">
        <f t="shared" si="3"/>
        <v/>
      </c>
      <c r="D7" t="str">
        <f t="shared" si="4"/>
        <v xml:space="preserve"> </v>
      </c>
      <c r="E7" t="str">
        <f t="shared" si="5"/>
        <v xml:space="preserve"> </v>
      </c>
      <c r="F7" s="1" t="str">
        <f t="shared" si="6"/>
        <v xml:space="preserve"> </v>
      </c>
      <c r="G7" s="1" t="str">
        <f t="shared" si="7"/>
        <v/>
      </c>
      <c r="H7" s="1" t="str">
        <f>IF(ISBLANK(申込登録!J12),"",申込登録!J12)</f>
        <v/>
      </c>
      <c r="I7" s="1"/>
      <c r="J7" s="1"/>
      <c r="K7" s="1"/>
      <c r="L7" s="1"/>
      <c r="M7" s="1"/>
      <c r="N7" s="14" t="str">
        <f>IF(ISBLANK(申込登録!B12),"",申込登録!B12)</f>
        <v/>
      </c>
      <c r="O7" s="1" t="str">
        <f>IF(ISBLANK(申込登録!H12),"",申込登録!H12)</f>
        <v/>
      </c>
      <c r="P7" s="15" t="str">
        <f>IF(OR(O7,ISERROR(VLOOKUP(O7,{"女",-2},2,FALSE))),"",VLOOKUP(O7,{"女",-2},2,FALSE))</f>
        <v/>
      </c>
      <c r="Q7" s="1" t="str">
        <f>IF(ISBLANK(申込登録!C12),"",申込登録!C12)</f>
        <v/>
      </c>
      <c r="R7" s="1" t="str">
        <f>IF(ISBLANK(申込登録!D12),"",申込登録!D12)</f>
        <v/>
      </c>
      <c r="S7" s="1" t="str">
        <f>IF(ISBLANK(申込登録!E12),"",申込登録!E12)</f>
        <v/>
      </c>
      <c r="T7" s="1" t="str">
        <f>IF(ISBLANK(申込登録!F12),"",申込登録!F12)</f>
        <v/>
      </c>
      <c r="U7" s="16" t="str">
        <f>IF(ISBLANK(申込登録!I12),"",申込登録!I12)</f>
        <v/>
      </c>
    </row>
    <row r="8" spans="1:27" x14ac:dyDescent="0.2">
      <c r="A8">
        <v>6</v>
      </c>
      <c r="B8" s="1" t="str">
        <f t="shared" si="0"/>
        <v/>
      </c>
      <c r="C8" t="str">
        <f t="shared" si="3"/>
        <v/>
      </c>
      <c r="D8" t="str">
        <f t="shared" si="4"/>
        <v xml:space="preserve"> </v>
      </c>
      <c r="E8" t="str">
        <f t="shared" si="5"/>
        <v xml:space="preserve"> </v>
      </c>
      <c r="F8" s="1" t="str">
        <f t="shared" si="6"/>
        <v xml:space="preserve"> </v>
      </c>
      <c r="G8" s="1" t="str">
        <f t="shared" si="7"/>
        <v/>
      </c>
      <c r="H8" s="1" t="str">
        <f>IF(ISBLANK(申込登録!J13),"",申込登録!J13)</f>
        <v/>
      </c>
      <c r="I8" s="1"/>
      <c r="J8" s="1"/>
      <c r="K8" s="1"/>
      <c r="L8" s="1"/>
      <c r="M8" s="1"/>
      <c r="N8" s="14" t="str">
        <f>IF(ISBLANK(申込登録!B13),"",申込登録!B13)</f>
        <v/>
      </c>
      <c r="O8" s="1" t="str">
        <f>IF(ISBLANK(申込登録!H13),"",申込登録!H13)</f>
        <v/>
      </c>
      <c r="P8" s="15" t="str">
        <f>IF(OR(O8,ISERROR(VLOOKUP(O8,{"女",-2},2,FALSE))),"",VLOOKUP(O8,{"女",-2},2,FALSE))</f>
        <v/>
      </c>
      <c r="Q8" s="1" t="str">
        <f>IF(ISBLANK(申込登録!C13),"",申込登録!C13)</f>
        <v/>
      </c>
      <c r="R8" s="1" t="str">
        <f>IF(ISBLANK(申込登録!D13),"",申込登録!D13)</f>
        <v/>
      </c>
      <c r="S8" s="1" t="str">
        <f>IF(ISBLANK(申込登録!E13),"",申込登録!E13)</f>
        <v/>
      </c>
      <c r="T8" s="1" t="str">
        <f>IF(ISBLANK(申込登録!F13),"",申込登録!F13)</f>
        <v/>
      </c>
      <c r="U8" s="16" t="str">
        <f>IF(ISBLANK(申込登録!I13),"",申込登録!I13)</f>
        <v/>
      </c>
    </row>
    <row r="9" spans="1:27" x14ac:dyDescent="0.2">
      <c r="A9">
        <v>7</v>
      </c>
      <c r="B9" s="1" t="str">
        <f t="shared" si="0"/>
        <v/>
      </c>
      <c r="C9" t="str">
        <f t="shared" si="3"/>
        <v/>
      </c>
      <c r="D9" t="str">
        <f t="shared" si="4"/>
        <v xml:space="preserve"> </v>
      </c>
      <c r="E9" t="str">
        <f t="shared" si="5"/>
        <v xml:space="preserve"> </v>
      </c>
      <c r="F9" s="1" t="str">
        <f t="shared" si="6"/>
        <v xml:space="preserve"> </v>
      </c>
      <c r="G9" s="1" t="str">
        <f t="shared" si="7"/>
        <v/>
      </c>
      <c r="H9" s="1" t="str">
        <f>IF(ISBLANK(申込登録!J14),"",申込登録!J14)</f>
        <v/>
      </c>
      <c r="I9" s="1"/>
      <c r="J9" s="1"/>
      <c r="K9" s="1"/>
      <c r="L9" s="1"/>
      <c r="M9" s="1"/>
      <c r="N9" s="14" t="str">
        <f>IF(ISBLANK(申込登録!B14),"",申込登録!B14)</f>
        <v/>
      </c>
      <c r="O9" s="1" t="str">
        <f>IF(ISBLANK(申込登録!H14),"",申込登録!H14)</f>
        <v/>
      </c>
      <c r="P9" s="15" t="str">
        <f>IF(OR(O9,ISERROR(VLOOKUP(O9,{"女",-2},2,FALSE))),"",VLOOKUP(O9,{"女",-2},2,FALSE))</f>
        <v/>
      </c>
      <c r="Q9" s="1" t="str">
        <f>IF(ISBLANK(申込登録!C14),"",申込登録!C14)</f>
        <v/>
      </c>
      <c r="R9" s="1" t="str">
        <f>IF(ISBLANK(申込登録!D14),"",申込登録!D14)</f>
        <v/>
      </c>
      <c r="S9" s="1" t="str">
        <f>IF(ISBLANK(申込登録!E14),"",申込登録!E14)</f>
        <v/>
      </c>
      <c r="T9" s="1" t="str">
        <f>IF(ISBLANK(申込登録!F14),"",申込登録!F14)</f>
        <v/>
      </c>
      <c r="U9" s="16" t="str">
        <f>IF(ISBLANK(申込登録!I14),"",申込登録!I14)</f>
        <v/>
      </c>
    </row>
    <row r="10" spans="1:27" x14ac:dyDescent="0.2">
      <c r="A10">
        <v>8</v>
      </c>
      <c r="B10" s="1" t="str">
        <f t="shared" si="0"/>
        <v/>
      </c>
      <c r="C10" t="str">
        <f t="shared" si="3"/>
        <v/>
      </c>
      <c r="D10" t="str">
        <f t="shared" si="4"/>
        <v xml:space="preserve"> </v>
      </c>
      <c r="E10" t="str">
        <f t="shared" si="5"/>
        <v xml:space="preserve"> </v>
      </c>
      <c r="F10" s="1" t="str">
        <f t="shared" si="6"/>
        <v xml:space="preserve"> </v>
      </c>
      <c r="G10" s="1" t="str">
        <f t="shared" si="7"/>
        <v/>
      </c>
      <c r="H10" s="1" t="str">
        <f>IF(ISBLANK(申込登録!J15),"",申込登録!J15)</f>
        <v/>
      </c>
      <c r="I10" s="1"/>
      <c r="J10" s="1"/>
      <c r="K10" s="1"/>
      <c r="L10" s="1"/>
      <c r="M10" s="1"/>
      <c r="N10" s="14" t="str">
        <f>IF(ISBLANK(申込登録!B15),"",申込登録!B15)</f>
        <v/>
      </c>
      <c r="O10" s="1" t="str">
        <f>IF(ISBLANK(申込登録!H15),"",申込登録!H15)</f>
        <v/>
      </c>
      <c r="P10" s="15" t="str">
        <f>IF(OR(O10,ISERROR(VLOOKUP(O10,{"女",-2},2,FALSE))),"",VLOOKUP(O10,{"女",-2},2,FALSE))</f>
        <v/>
      </c>
      <c r="Q10" s="1" t="str">
        <f>IF(ISBLANK(申込登録!C15),"",申込登録!C15)</f>
        <v/>
      </c>
      <c r="R10" s="1" t="str">
        <f>IF(ISBLANK(申込登録!D15),"",申込登録!D15)</f>
        <v/>
      </c>
      <c r="S10" s="1" t="str">
        <f>IF(ISBLANK(申込登録!E15),"",申込登録!E15)</f>
        <v/>
      </c>
      <c r="T10" s="1" t="str">
        <f>IF(ISBLANK(申込登録!F15),"",申込登録!F15)</f>
        <v/>
      </c>
      <c r="U10" s="16" t="str">
        <f>IF(ISBLANK(申込登録!I15),"",申込登録!I15)</f>
        <v/>
      </c>
    </row>
    <row r="11" spans="1:27" x14ac:dyDescent="0.2">
      <c r="A11">
        <v>9</v>
      </c>
      <c r="B11" s="1" t="str">
        <f t="shared" si="0"/>
        <v/>
      </c>
      <c r="C11" t="str">
        <f t="shared" si="3"/>
        <v/>
      </c>
      <c r="D11" t="str">
        <f t="shared" si="4"/>
        <v xml:space="preserve"> </v>
      </c>
      <c r="E11" t="str">
        <f t="shared" si="5"/>
        <v xml:space="preserve"> </v>
      </c>
      <c r="F11" s="1" t="str">
        <f t="shared" si="6"/>
        <v xml:space="preserve"> </v>
      </c>
      <c r="G11" s="1" t="str">
        <f t="shared" si="7"/>
        <v/>
      </c>
      <c r="H11" s="1" t="str">
        <f>IF(ISBLANK(申込登録!J16),"",申込登録!J16)</f>
        <v/>
      </c>
      <c r="I11" s="1"/>
      <c r="J11" s="1"/>
      <c r="K11" s="1"/>
      <c r="L11" s="1"/>
      <c r="M11" s="1"/>
      <c r="N11" s="14" t="str">
        <f>IF(ISBLANK(申込登録!B16),"",申込登録!B16)</f>
        <v/>
      </c>
      <c r="O11" s="1" t="str">
        <f>IF(ISBLANK(申込登録!H16),"",申込登録!H16)</f>
        <v/>
      </c>
      <c r="P11" s="15" t="str">
        <f>IF(OR(O11,ISERROR(VLOOKUP(O11,{"女",-2},2,FALSE))),"",VLOOKUP(O11,{"女",-2},2,FALSE))</f>
        <v/>
      </c>
      <c r="Q11" s="1" t="str">
        <f>IF(ISBLANK(申込登録!C16),"",申込登録!C16)</f>
        <v/>
      </c>
      <c r="R11" s="1" t="str">
        <f>IF(ISBLANK(申込登録!D16),"",申込登録!D16)</f>
        <v/>
      </c>
      <c r="S11" s="1" t="str">
        <f>IF(ISBLANK(申込登録!E16),"",申込登録!E16)</f>
        <v/>
      </c>
      <c r="T11" s="1" t="str">
        <f>IF(ISBLANK(申込登録!F16),"",申込登録!F16)</f>
        <v/>
      </c>
      <c r="U11" s="16" t="str">
        <f>IF(ISBLANK(申込登録!I16),"",申込登録!I16)</f>
        <v/>
      </c>
    </row>
    <row r="12" spans="1:27" x14ac:dyDescent="0.2">
      <c r="A12">
        <v>10</v>
      </c>
      <c r="B12" s="1" t="str">
        <f t="shared" si="0"/>
        <v/>
      </c>
      <c r="C12" t="str">
        <f t="shared" si="3"/>
        <v/>
      </c>
      <c r="D12" t="str">
        <f t="shared" si="4"/>
        <v xml:space="preserve"> </v>
      </c>
      <c r="E12" t="str">
        <f t="shared" si="5"/>
        <v xml:space="preserve"> </v>
      </c>
      <c r="F12" s="1" t="str">
        <f t="shared" si="6"/>
        <v xml:space="preserve"> </v>
      </c>
      <c r="G12" s="1" t="str">
        <f t="shared" si="7"/>
        <v/>
      </c>
      <c r="H12" s="1" t="str">
        <f>IF(ISBLANK(申込登録!J17),"",申込登録!J17)</f>
        <v/>
      </c>
      <c r="I12" s="1"/>
      <c r="J12" s="1"/>
      <c r="K12" s="1"/>
      <c r="L12" s="1"/>
      <c r="M12" s="1"/>
      <c r="N12" s="14" t="str">
        <f>IF(ISBLANK(申込登録!B17),"",申込登録!B17)</f>
        <v/>
      </c>
      <c r="O12" s="1" t="str">
        <f>IF(ISBLANK(申込登録!H17),"",申込登録!H17)</f>
        <v/>
      </c>
      <c r="P12" s="15" t="str">
        <f>IF(OR(O12,ISERROR(VLOOKUP(O12,{"女",-2},2,FALSE))),"",VLOOKUP(O12,{"女",-2},2,FALSE))</f>
        <v/>
      </c>
      <c r="Q12" s="1" t="str">
        <f>IF(ISBLANK(申込登録!C17),"",申込登録!C17)</f>
        <v/>
      </c>
      <c r="R12" s="1" t="str">
        <f>IF(ISBLANK(申込登録!D17),"",申込登録!D17)</f>
        <v/>
      </c>
      <c r="S12" s="1" t="str">
        <f>IF(ISBLANK(申込登録!E17),"",申込登録!E17)</f>
        <v/>
      </c>
      <c r="T12" s="1" t="str">
        <f>IF(ISBLANK(申込登録!F17),"",申込登録!F17)</f>
        <v/>
      </c>
      <c r="U12" s="16" t="str">
        <f>IF(ISBLANK(申込登録!I17),"",申込登録!I17)</f>
        <v/>
      </c>
    </row>
    <row r="13" spans="1:27" x14ac:dyDescent="0.2">
      <c r="A13">
        <v>11</v>
      </c>
      <c r="B13" s="1" t="str">
        <f t="shared" si="0"/>
        <v/>
      </c>
      <c r="C13" t="str">
        <f t="shared" si="3"/>
        <v/>
      </c>
      <c r="D13" t="str">
        <f t="shared" si="4"/>
        <v xml:space="preserve"> </v>
      </c>
      <c r="E13" t="str">
        <f t="shared" si="5"/>
        <v xml:space="preserve"> </v>
      </c>
      <c r="F13" s="1" t="str">
        <f t="shared" si="6"/>
        <v xml:space="preserve"> </v>
      </c>
      <c r="G13" s="1" t="str">
        <f t="shared" si="7"/>
        <v/>
      </c>
      <c r="H13" s="1" t="str">
        <f>IF(ISBLANK(申込登録!J18),"",申込登録!J18)</f>
        <v/>
      </c>
      <c r="I13" s="1"/>
      <c r="J13" s="1"/>
      <c r="K13" s="1"/>
      <c r="L13" s="1"/>
      <c r="M13" s="1"/>
      <c r="N13" s="14" t="str">
        <f>IF(ISBLANK(申込登録!B18),"",申込登録!B18)</f>
        <v/>
      </c>
      <c r="O13" s="1" t="str">
        <f>IF(ISBLANK(申込登録!H18),"",申込登録!H18)</f>
        <v/>
      </c>
      <c r="P13" s="15" t="str">
        <f>IF(OR(O13,ISERROR(VLOOKUP(O13,{"女",-2},2,FALSE))),"",VLOOKUP(O13,{"女",-2},2,FALSE))</f>
        <v/>
      </c>
      <c r="Q13" s="1" t="str">
        <f>IF(ISBLANK(申込登録!C18),"",申込登録!C18)</f>
        <v/>
      </c>
      <c r="R13" s="1" t="str">
        <f>IF(ISBLANK(申込登録!D18),"",申込登録!D18)</f>
        <v/>
      </c>
      <c r="S13" s="1" t="str">
        <f>IF(ISBLANK(申込登録!E18),"",申込登録!E18)</f>
        <v/>
      </c>
      <c r="T13" s="1" t="str">
        <f>IF(ISBLANK(申込登録!F18),"",申込登録!F18)</f>
        <v/>
      </c>
      <c r="U13" s="16" t="str">
        <f>IF(ISBLANK(申込登録!I18),"",申込登録!I18)</f>
        <v/>
      </c>
    </row>
    <row r="14" spans="1:27" x14ac:dyDescent="0.2">
      <c r="A14">
        <v>12</v>
      </c>
      <c r="B14" s="1" t="str">
        <f t="shared" si="0"/>
        <v/>
      </c>
      <c r="C14" t="str">
        <f t="shared" si="3"/>
        <v/>
      </c>
      <c r="D14" t="str">
        <f t="shared" si="4"/>
        <v xml:space="preserve"> </v>
      </c>
      <c r="E14" t="str">
        <f t="shared" si="5"/>
        <v xml:space="preserve"> </v>
      </c>
      <c r="F14" s="1" t="str">
        <f t="shared" si="6"/>
        <v xml:space="preserve"> </v>
      </c>
      <c r="G14" s="1" t="str">
        <f t="shared" si="7"/>
        <v/>
      </c>
      <c r="H14" s="1" t="str">
        <f>IF(ISBLANK(申込登録!J19),"",申込登録!J19)</f>
        <v/>
      </c>
      <c r="I14" s="1"/>
      <c r="J14" s="1"/>
      <c r="K14" s="1"/>
      <c r="L14" s="1"/>
      <c r="M14" s="1"/>
      <c r="N14" s="14" t="str">
        <f>IF(ISBLANK(申込登録!B19),"",申込登録!B19)</f>
        <v/>
      </c>
      <c r="O14" s="1" t="str">
        <f>IF(ISBLANK(申込登録!H19),"",申込登録!H19)</f>
        <v/>
      </c>
      <c r="P14" s="15" t="str">
        <f>IF(OR(O14,ISERROR(VLOOKUP(O14,{"女",-2},2,FALSE))),"",VLOOKUP(O14,{"女",-2},2,FALSE))</f>
        <v/>
      </c>
      <c r="Q14" s="1" t="str">
        <f>IF(ISBLANK(申込登録!C19),"",申込登録!C19)</f>
        <v/>
      </c>
      <c r="R14" s="1" t="str">
        <f>IF(ISBLANK(申込登録!D19),"",申込登録!D19)</f>
        <v/>
      </c>
      <c r="S14" s="1" t="str">
        <f>IF(ISBLANK(申込登録!E19),"",申込登録!E19)</f>
        <v/>
      </c>
      <c r="T14" s="1" t="str">
        <f>IF(ISBLANK(申込登録!F19),"",申込登録!F19)</f>
        <v/>
      </c>
      <c r="U14" s="16" t="str">
        <f>IF(ISBLANK(申込登録!I19),"",申込登録!I19)</f>
        <v/>
      </c>
    </row>
    <row r="15" spans="1:27" x14ac:dyDescent="0.2">
      <c r="A15">
        <v>13</v>
      </c>
      <c r="B15" s="1" t="str">
        <f t="shared" si="0"/>
        <v/>
      </c>
      <c r="C15" t="str">
        <f t="shared" si="3"/>
        <v/>
      </c>
      <c r="D15" t="str">
        <f t="shared" si="4"/>
        <v xml:space="preserve"> </v>
      </c>
      <c r="E15" t="str">
        <f t="shared" si="5"/>
        <v xml:space="preserve"> </v>
      </c>
      <c r="F15" s="1" t="str">
        <f t="shared" si="6"/>
        <v xml:space="preserve"> </v>
      </c>
      <c r="G15" s="1" t="str">
        <f t="shared" si="7"/>
        <v/>
      </c>
      <c r="H15" s="1" t="str">
        <f>IF(ISBLANK(申込登録!J20),"",申込登録!J20)</f>
        <v/>
      </c>
      <c r="I15" s="1"/>
      <c r="J15" s="1"/>
      <c r="K15" s="1"/>
      <c r="L15" s="1"/>
      <c r="M15" s="1"/>
      <c r="N15" s="14" t="str">
        <f>IF(ISBLANK(申込登録!B20),"",申込登録!B20)</f>
        <v/>
      </c>
      <c r="O15" s="1" t="str">
        <f>IF(ISBLANK(申込登録!H20),"",申込登録!H20)</f>
        <v/>
      </c>
      <c r="P15" s="15" t="str">
        <f>IF(OR(O15,ISERROR(VLOOKUP(O15,{"女",-2},2,FALSE))),"",VLOOKUP(O15,{"女",-2},2,FALSE))</f>
        <v/>
      </c>
      <c r="Q15" s="1" t="str">
        <f>IF(ISBLANK(申込登録!C20),"",申込登録!C20)</f>
        <v/>
      </c>
      <c r="R15" s="1" t="str">
        <f>IF(ISBLANK(申込登録!D20),"",申込登録!D20)</f>
        <v/>
      </c>
      <c r="S15" s="1" t="str">
        <f>IF(ISBLANK(申込登録!E20),"",申込登録!E20)</f>
        <v/>
      </c>
      <c r="T15" s="1" t="str">
        <f>IF(ISBLANK(申込登録!F20),"",申込登録!F20)</f>
        <v/>
      </c>
      <c r="U15" s="16" t="str">
        <f>IF(ISBLANK(申込登録!I20),"",申込登録!I20)</f>
        <v/>
      </c>
      <c r="X15" s="1"/>
      <c r="Y15" s="1"/>
      <c r="Z15" s="1"/>
      <c r="AA15" s="1"/>
    </row>
    <row r="16" spans="1:27" x14ac:dyDescent="0.2">
      <c r="A16">
        <v>14</v>
      </c>
      <c r="B16" s="1" t="str">
        <f t="shared" si="0"/>
        <v/>
      </c>
      <c r="C16" t="str">
        <f t="shared" si="3"/>
        <v/>
      </c>
      <c r="D16" t="str">
        <f t="shared" si="4"/>
        <v xml:space="preserve"> </v>
      </c>
      <c r="E16" t="str">
        <f t="shared" si="5"/>
        <v xml:space="preserve"> </v>
      </c>
      <c r="F16" s="1" t="str">
        <f t="shared" si="6"/>
        <v xml:space="preserve"> </v>
      </c>
      <c r="G16" s="1" t="str">
        <f t="shared" si="7"/>
        <v/>
      </c>
      <c r="H16" s="1" t="str">
        <f>IF(ISBLANK(申込登録!J21),"",申込登録!J21)</f>
        <v/>
      </c>
      <c r="I16" s="1"/>
      <c r="J16" s="1"/>
      <c r="K16" s="1"/>
      <c r="L16" s="1"/>
      <c r="M16" s="1"/>
      <c r="N16" s="14" t="str">
        <f>IF(ISBLANK(申込登録!B21),"",申込登録!B21)</f>
        <v/>
      </c>
      <c r="O16" s="1" t="str">
        <f>IF(ISBLANK(申込登録!H21),"",申込登録!H21)</f>
        <v/>
      </c>
      <c r="P16" s="15" t="str">
        <f>IF(OR(O16,ISERROR(VLOOKUP(O16,{"女",-2},2,FALSE))),"",VLOOKUP(O16,{"女",-2},2,FALSE))</f>
        <v/>
      </c>
      <c r="Q16" s="1" t="str">
        <f>IF(ISBLANK(申込登録!C21),"",申込登録!C21)</f>
        <v/>
      </c>
      <c r="R16" s="1" t="str">
        <f>IF(ISBLANK(申込登録!D21),"",申込登録!D21)</f>
        <v/>
      </c>
      <c r="S16" s="1" t="str">
        <f>IF(ISBLANK(申込登録!E21),"",申込登録!E21)</f>
        <v/>
      </c>
      <c r="T16" s="1" t="str">
        <f>IF(ISBLANK(申込登録!F21),"",申込登録!F21)</f>
        <v/>
      </c>
      <c r="U16" s="16" t="str">
        <f>IF(ISBLANK(申込登録!I21),"",申込登録!I21)</f>
        <v/>
      </c>
    </row>
    <row r="17" spans="1:27" x14ac:dyDescent="0.2">
      <c r="A17">
        <v>15</v>
      </c>
      <c r="B17" s="1" t="str">
        <f t="shared" si="0"/>
        <v/>
      </c>
      <c r="C17" t="str">
        <f t="shared" si="3"/>
        <v/>
      </c>
      <c r="D17" t="str">
        <f t="shared" si="4"/>
        <v xml:space="preserve"> </v>
      </c>
      <c r="E17" t="str">
        <f t="shared" si="5"/>
        <v xml:space="preserve"> </v>
      </c>
      <c r="F17" s="1" t="str">
        <f t="shared" si="6"/>
        <v xml:space="preserve"> </v>
      </c>
      <c r="G17" s="1" t="str">
        <f t="shared" si="7"/>
        <v/>
      </c>
      <c r="H17" s="1" t="str">
        <f>IF(ISBLANK(申込登録!J22),"",申込登録!J22)</f>
        <v/>
      </c>
      <c r="I17" s="1"/>
      <c r="J17" s="1"/>
      <c r="K17" s="1"/>
      <c r="L17" s="1"/>
      <c r="M17" s="1"/>
      <c r="N17" s="14" t="str">
        <f>IF(ISBLANK(申込登録!B22),"",申込登録!B22)</f>
        <v/>
      </c>
      <c r="O17" s="1" t="str">
        <f>IF(ISBLANK(申込登録!H22),"",申込登録!H22)</f>
        <v/>
      </c>
      <c r="P17" s="15" t="str">
        <f>IF(OR(O17,ISERROR(VLOOKUP(O17,{"女",-2},2,FALSE))),"",VLOOKUP(O17,{"女",-2},2,FALSE))</f>
        <v/>
      </c>
      <c r="Q17" s="1" t="str">
        <f>IF(ISBLANK(申込登録!C22),"",申込登録!C22)</f>
        <v/>
      </c>
      <c r="R17" s="1" t="str">
        <f>IF(ISBLANK(申込登録!D22),"",申込登録!D22)</f>
        <v/>
      </c>
      <c r="S17" s="1" t="str">
        <f>IF(ISBLANK(申込登録!E22),"",申込登録!E22)</f>
        <v/>
      </c>
      <c r="T17" s="1" t="str">
        <f>IF(ISBLANK(申込登録!F22),"",申込登録!F22)</f>
        <v/>
      </c>
      <c r="U17" s="16" t="str">
        <f>IF(ISBLANK(申込登録!I22),"",申込登録!I22)</f>
        <v/>
      </c>
      <c r="X17" s="1"/>
      <c r="Y17" s="1"/>
      <c r="Z17" s="1"/>
      <c r="AA17" s="1"/>
    </row>
    <row r="18" spans="1:27" x14ac:dyDescent="0.2">
      <c r="A18">
        <v>16</v>
      </c>
      <c r="B18" s="1" t="str">
        <f t="shared" si="0"/>
        <v/>
      </c>
      <c r="C18" t="str">
        <f t="shared" si="3"/>
        <v/>
      </c>
      <c r="D18" t="str">
        <f t="shared" si="4"/>
        <v xml:space="preserve"> </v>
      </c>
      <c r="E18" t="str">
        <f t="shared" si="5"/>
        <v xml:space="preserve"> </v>
      </c>
      <c r="F18" s="1" t="str">
        <f t="shared" si="6"/>
        <v xml:space="preserve"> </v>
      </c>
      <c r="G18" s="1" t="str">
        <f t="shared" si="7"/>
        <v/>
      </c>
      <c r="H18" s="1" t="str">
        <f>IF(ISBLANK(申込登録!J23),"",申込登録!J23)</f>
        <v/>
      </c>
      <c r="I18" s="1"/>
      <c r="J18" s="1"/>
      <c r="K18" s="1"/>
      <c r="L18" s="1"/>
      <c r="M18" s="1"/>
      <c r="N18" s="14" t="str">
        <f>IF(ISBLANK(申込登録!B23),"",申込登録!B23)</f>
        <v/>
      </c>
      <c r="O18" s="1" t="str">
        <f>IF(ISBLANK(申込登録!H23),"",申込登録!H23)</f>
        <v/>
      </c>
      <c r="P18" s="15" t="str">
        <f>IF(OR(O18,ISERROR(VLOOKUP(O18,{"女",-2},2,FALSE))),"",VLOOKUP(O18,{"女",-2},2,FALSE))</f>
        <v/>
      </c>
      <c r="Q18" s="1" t="str">
        <f>IF(ISBLANK(申込登録!C23),"",申込登録!C23)</f>
        <v/>
      </c>
      <c r="R18" s="1" t="str">
        <f>IF(ISBLANK(申込登録!D23),"",申込登録!D23)</f>
        <v/>
      </c>
      <c r="S18" s="1" t="str">
        <f>IF(ISBLANK(申込登録!E23),"",申込登録!E23)</f>
        <v/>
      </c>
      <c r="T18" s="1" t="str">
        <f>IF(ISBLANK(申込登録!F23),"",申込登録!F23)</f>
        <v/>
      </c>
      <c r="U18" s="16" t="str">
        <f>IF(ISBLANK(申込登録!I23),"",申込登録!I23)</f>
        <v/>
      </c>
    </row>
    <row r="19" spans="1:27" x14ac:dyDescent="0.2">
      <c r="A19">
        <v>17</v>
      </c>
      <c r="B19" s="1" t="str">
        <f t="shared" si="0"/>
        <v/>
      </c>
      <c r="C19" t="str">
        <f t="shared" si="3"/>
        <v/>
      </c>
      <c r="D19" t="str">
        <f t="shared" si="4"/>
        <v xml:space="preserve"> </v>
      </c>
      <c r="E19" t="str">
        <f t="shared" si="5"/>
        <v xml:space="preserve"> </v>
      </c>
      <c r="F19" s="1" t="str">
        <f t="shared" si="6"/>
        <v xml:space="preserve"> </v>
      </c>
      <c r="G19" s="1" t="str">
        <f t="shared" si="7"/>
        <v/>
      </c>
      <c r="H19" s="1" t="str">
        <f>IF(ISBLANK(申込登録!J24),"",申込登録!J24)</f>
        <v/>
      </c>
      <c r="I19" s="1"/>
      <c r="J19" s="1"/>
      <c r="K19" s="1"/>
      <c r="L19" s="1"/>
      <c r="M19" s="1"/>
      <c r="N19" s="14" t="str">
        <f>IF(ISBLANK(申込登録!B24),"",申込登録!B24)</f>
        <v/>
      </c>
      <c r="O19" s="1" t="str">
        <f>IF(ISBLANK(申込登録!H24),"",申込登録!H24)</f>
        <v/>
      </c>
      <c r="P19" s="15" t="str">
        <f>IF(OR(O19,ISERROR(VLOOKUP(O19,{"女",-2},2,FALSE))),"",VLOOKUP(O19,{"女",-2},2,FALSE))</f>
        <v/>
      </c>
      <c r="Q19" s="1" t="str">
        <f>IF(ISBLANK(申込登録!C24),"",申込登録!C24)</f>
        <v/>
      </c>
      <c r="R19" s="1" t="str">
        <f>IF(ISBLANK(申込登録!D24),"",申込登録!D24)</f>
        <v/>
      </c>
      <c r="S19" s="1" t="str">
        <f>IF(ISBLANK(申込登録!E24),"",申込登録!E24)</f>
        <v/>
      </c>
      <c r="T19" s="1" t="str">
        <f>IF(ISBLANK(申込登録!F24),"",申込登録!F24)</f>
        <v/>
      </c>
      <c r="U19" s="16" t="str">
        <f>IF(ISBLANK(申込登録!I24),"",申込登録!I24)</f>
        <v/>
      </c>
    </row>
    <row r="20" spans="1:27" x14ac:dyDescent="0.2">
      <c r="A20">
        <v>18</v>
      </c>
      <c r="B20" s="1" t="str">
        <f t="shared" si="0"/>
        <v/>
      </c>
      <c r="C20" t="str">
        <f t="shared" si="3"/>
        <v/>
      </c>
      <c r="D20" t="str">
        <f t="shared" si="4"/>
        <v xml:space="preserve"> </v>
      </c>
      <c r="E20" t="str">
        <f t="shared" si="5"/>
        <v xml:space="preserve"> </v>
      </c>
      <c r="F20" s="1" t="str">
        <f t="shared" si="6"/>
        <v xml:space="preserve"> </v>
      </c>
      <c r="G20" s="1" t="str">
        <f t="shared" si="7"/>
        <v/>
      </c>
      <c r="H20" s="1" t="str">
        <f>IF(ISBLANK(申込登録!J25),"",申込登録!J25)</f>
        <v/>
      </c>
      <c r="I20" s="1"/>
      <c r="J20" s="1"/>
      <c r="K20" s="1"/>
      <c r="L20" s="1"/>
      <c r="M20" s="1"/>
      <c r="N20" s="14" t="str">
        <f>IF(ISBLANK(申込登録!B25),"",申込登録!B25)</f>
        <v/>
      </c>
      <c r="O20" s="1" t="str">
        <f>IF(ISBLANK(申込登録!H25),"",申込登録!H25)</f>
        <v/>
      </c>
      <c r="P20" s="15" t="str">
        <f>IF(OR(O20,ISERROR(VLOOKUP(O20,{"女",-2},2,FALSE))),"",VLOOKUP(O20,{"女",-2},2,FALSE))</f>
        <v/>
      </c>
      <c r="Q20" s="1" t="str">
        <f>IF(ISBLANK(申込登録!C25),"",申込登録!C25)</f>
        <v/>
      </c>
      <c r="R20" s="1" t="str">
        <f>IF(ISBLANK(申込登録!D25),"",申込登録!D25)</f>
        <v/>
      </c>
      <c r="S20" s="1" t="str">
        <f>IF(ISBLANK(申込登録!E25),"",申込登録!E25)</f>
        <v/>
      </c>
      <c r="T20" s="1" t="str">
        <f>IF(ISBLANK(申込登録!F25),"",申込登録!F25)</f>
        <v/>
      </c>
      <c r="U20" s="16" t="str">
        <f>IF(ISBLANK(申込登録!I25),"",申込登録!I25)</f>
        <v/>
      </c>
    </row>
    <row r="21" spans="1:27" x14ac:dyDescent="0.2">
      <c r="A21">
        <v>19</v>
      </c>
      <c r="B21" s="1" t="str">
        <f t="shared" si="0"/>
        <v/>
      </c>
      <c r="C21" t="str">
        <f t="shared" si="3"/>
        <v/>
      </c>
      <c r="D21" t="str">
        <f t="shared" si="4"/>
        <v xml:space="preserve"> </v>
      </c>
      <c r="E21" t="str">
        <f t="shared" si="5"/>
        <v xml:space="preserve"> </v>
      </c>
      <c r="F21" s="1" t="str">
        <f t="shared" si="6"/>
        <v xml:space="preserve"> </v>
      </c>
      <c r="G21" s="1" t="str">
        <f t="shared" si="7"/>
        <v/>
      </c>
      <c r="H21" s="1" t="str">
        <f>IF(ISBLANK(申込登録!J26),"",申込登録!J26)</f>
        <v/>
      </c>
      <c r="I21" s="1"/>
      <c r="J21" s="1"/>
      <c r="K21" s="1"/>
      <c r="L21" s="1"/>
      <c r="M21" s="1"/>
      <c r="N21" s="14" t="str">
        <f>IF(ISBLANK(申込登録!B26),"",申込登録!B26)</f>
        <v/>
      </c>
      <c r="O21" s="1" t="str">
        <f>IF(ISBLANK(申込登録!H26),"",申込登録!H26)</f>
        <v/>
      </c>
      <c r="P21" s="15" t="str">
        <f>IF(OR(O21,ISERROR(VLOOKUP(O21,{"女",-2},2,FALSE))),"",VLOOKUP(O21,{"女",-2},2,FALSE))</f>
        <v/>
      </c>
      <c r="Q21" s="1" t="str">
        <f>IF(ISBLANK(申込登録!C26),"",申込登録!C26)</f>
        <v/>
      </c>
      <c r="R21" s="1" t="str">
        <f>IF(ISBLANK(申込登録!D26),"",申込登録!D26)</f>
        <v/>
      </c>
      <c r="S21" s="1" t="str">
        <f>IF(ISBLANK(申込登録!E26),"",申込登録!E26)</f>
        <v/>
      </c>
      <c r="T21" s="1" t="str">
        <f>IF(ISBLANK(申込登録!F26),"",申込登録!F26)</f>
        <v/>
      </c>
      <c r="U21" s="16" t="str">
        <f>IF(ISBLANK(申込登録!I26),"",申込登録!I26)</f>
        <v/>
      </c>
    </row>
    <row r="22" spans="1:27" x14ac:dyDescent="0.2">
      <c r="A22">
        <v>20</v>
      </c>
      <c r="B22" s="1" t="str">
        <f t="shared" si="0"/>
        <v/>
      </c>
      <c r="C22" t="str">
        <f t="shared" si="3"/>
        <v/>
      </c>
      <c r="D22" t="str">
        <f t="shared" si="4"/>
        <v xml:space="preserve"> </v>
      </c>
      <c r="E22" t="str">
        <f t="shared" si="5"/>
        <v xml:space="preserve"> </v>
      </c>
      <c r="F22" s="1" t="str">
        <f t="shared" si="6"/>
        <v xml:space="preserve"> </v>
      </c>
      <c r="G22" s="1" t="str">
        <f t="shared" si="7"/>
        <v/>
      </c>
      <c r="H22" s="1" t="str">
        <f>IF(ISBLANK(申込登録!J27),"",申込登録!J27)</f>
        <v/>
      </c>
      <c r="I22" s="1"/>
      <c r="J22" s="1"/>
      <c r="K22" s="1"/>
      <c r="L22" s="1"/>
      <c r="M22" s="1"/>
      <c r="N22" s="14" t="str">
        <f>IF(ISBLANK(申込登録!B27),"",申込登録!B27)</f>
        <v/>
      </c>
      <c r="O22" s="1" t="str">
        <f>IF(ISBLANK(申込登録!H27),"",申込登録!H27)</f>
        <v/>
      </c>
      <c r="P22" s="15" t="str">
        <f>IF(OR(O22,ISERROR(VLOOKUP(O22,{"女",-2},2,FALSE))),"",VLOOKUP(O22,{"女",-2},2,FALSE))</f>
        <v/>
      </c>
      <c r="Q22" s="1" t="str">
        <f>IF(ISBLANK(申込登録!C27),"",申込登録!C27)</f>
        <v/>
      </c>
      <c r="R22" s="1" t="str">
        <f>IF(ISBLANK(申込登録!D27),"",申込登録!D27)</f>
        <v/>
      </c>
      <c r="S22" s="1" t="str">
        <f>IF(ISBLANK(申込登録!E27),"",申込登録!E27)</f>
        <v/>
      </c>
      <c r="T22" s="1" t="str">
        <f>IF(ISBLANK(申込登録!F27),"",申込登録!F27)</f>
        <v/>
      </c>
      <c r="U22" s="16" t="str">
        <f>IF(ISBLANK(申込登録!I27),"",申込登録!I27)</f>
        <v/>
      </c>
    </row>
    <row r="23" spans="1:27" x14ac:dyDescent="0.2">
      <c r="A23">
        <v>21</v>
      </c>
      <c r="B23" s="1" t="str">
        <f t="shared" si="0"/>
        <v/>
      </c>
      <c r="C23" t="str">
        <f t="shared" si="3"/>
        <v/>
      </c>
      <c r="D23" t="str">
        <f t="shared" si="4"/>
        <v xml:space="preserve"> </v>
      </c>
      <c r="E23" t="str">
        <f t="shared" si="5"/>
        <v xml:space="preserve"> </v>
      </c>
      <c r="F23" s="1" t="str">
        <f t="shared" si="6"/>
        <v xml:space="preserve"> </v>
      </c>
      <c r="G23" s="1" t="str">
        <f t="shared" si="7"/>
        <v/>
      </c>
      <c r="H23" s="1" t="str">
        <f>IF(ISBLANK(申込登録!J28),"",申込登録!J28)</f>
        <v/>
      </c>
      <c r="I23" s="1"/>
      <c r="J23" s="1"/>
      <c r="K23" s="1"/>
      <c r="L23" s="1"/>
      <c r="M23" s="1"/>
      <c r="N23" s="14" t="str">
        <f>IF(ISBLANK(申込登録!B28),"",申込登録!B28)</f>
        <v/>
      </c>
      <c r="O23" s="1" t="str">
        <f>IF(ISBLANK(申込登録!H28),"",申込登録!H28)</f>
        <v/>
      </c>
      <c r="P23" s="15" t="str">
        <f>IF(OR(O23,ISERROR(VLOOKUP(O23,{"女",-2},2,FALSE))),"",VLOOKUP(O23,{"女",-2},2,FALSE))</f>
        <v/>
      </c>
      <c r="Q23" s="1" t="str">
        <f>IF(ISBLANK(申込登録!C28),"",申込登録!C28)</f>
        <v/>
      </c>
      <c r="R23" s="1" t="str">
        <f>IF(ISBLANK(申込登録!D28),"",申込登録!D28)</f>
        <v/>
      </c>
      <c r="S23" s="1" t="str">
        <f>IF(ISBLANK(申込登録!E28),"",申込登録!E28)</f>
        <v/>
      </c>
      <c r="T23" s="1" t="str">
        <f>IF(ISBLANK(申込登録!F28),"",申込登録!F28)</f>
        <v/>
      </c>
      <c r="U23" s="16" t="str">
        <f>IF(ISBLANK(申込登録!I28),"",申込登録!I28)</f>
        <v/>
      </c>
    </row>
    <row r="24" spans="1:27" x14ac:dyDescent="0.2">
      <c r="A24">
        <v>22</v>
      </c>
      <c r="B24" s="1" t="str">
        <f t="shared" si="0"/>
        <v/>
      </c>
      <c r="C24" t="str">
        <f t="shared" si="3"/>
        <v/>
      </c>
      <c r="D24" t="str">
        <f t="shared" si="4"/>
        <v xml:space="preserve"> </v>
      </c>
      <c r="E24" t="str">
        <f t="shared" si="5"/>
        <v xml:space="preserve"> </v>
      </c>
      <c r="F24" s="1" t="str">
        <f t="shared" si="6"/>
        <v xml:space="preserve"> </v>
      </c>
      <c r="G24" s="1" t="str">
        <f t="shared" si="7"/>
        <v/>
      </c>
      <c r="H24" s="1" t="str">
        <f>IF(ISBLANK(申込登録!J29),"",申込登録!J29)</f>
        <v/>
      </c>
      <c r="I24" s="1"/>
      <c r="J24" s="1"/>
      <c r="K24" s="1"/>
      <c r="L24" s="1"/>
      <c r="M24" s="1"/>
      <c r="N24" s="14" t="str">
        <f>IF(ISBLANK(申込登録!B29),"",申込登録!B29)</f>
        <v/>
      </c>
      <c r="O24" s="1" t="str">
        <f>IF(ISBLANK(申込登録!H29),"",申込登録!H29)</f>
        <v/>
      </c>
      <c r="P24" s="15" t="str">
        <f>IF(OR(O24,ISERROR(VLOOKUP(O24,{"女",-2},2,FALSE))),"",VLOOKUP(O24,{"女",-2},2,FALSE))</f>
        <v/>
      </c>
      <c r="Q24" s="1" t="str">
        <f>IF(ISBLANK(申込登録!C29),"",申込登録!C29)</f>
        <v/>
      </c>
      <c r="R24" s="1" t="str">
        <f>IF(ISBLANK(申込登録!D29),"",申込登録!D29)</f>
        <v/>
      </c>
      <c r="S24" s="1" t="str">
        <f>IF(ISBLANK(申込登録!E29),"",申込登録!E29)</f>
        <v/>
      </c>
      <c r="T24" s="1" t="str">
        <f>IF(ISBLANK(申込登録!F29),"",申込登録!F29)</f>
        <v/>
      </c>
      <c r="U24" s="16" t="str">
        <f>IF(ISBLANK(申込登録!I29),"",申込登録!I29)</f>
        <v/>
      </c>
    </row>
    <row r="25" spans="1:27" x14ac:dyDescent="0.2">
      <c r="A25">
        <v>23</v>
      </c>
      <c r="B25" s="1" t="str">
        <f t="shared" si="0"/>
        <v/>
      </c>
      <c r="C25" t="str">
        <f t="shared" si="3"/>
        <v/>
      </c>
      <c r="D25" t="str">
        <f t="shared" si="4"/>
        <v xml:space="preserve"> </v>
      </c>
      <c r="E25" t="str">
        <f t="shared" si="5"/>
        <v xml:space="preserve"> </v>
      </c>
      <c r="F25" s="1" t="str">
        <f t="shared" si="6"/>
        <v xml:space="preserve"> </v>
      </c>
      <c r="G25" s="1" t="str">
        <f t="shared" si="7"/>
        <v/>
      </c>
      <c r="H25" s="1" t="str">
        <f>IF(ISBLANK(申込登録!J30),"",申込登録!J30)</f>
        <v/>
      </c>
      <c r="I25" s="1"/>
      <c r="J25" s="1"/>
      <c r="K25" s="1"/>
      <c r="L25" s="1"/>
      <c r="M25" s="1"/>
      <c r="N25" s="14" t="str">
        <f>IF(ISBLANK(申込登録!B30),"",申込登録!B30)</f>
        <v/>
      </c>
      <c r="O25" s="1" t="str">
        <f>IF(ISBLANK(申込登録!H30),"",申込登録!H30)</f>
        <v/>
      </c>
      <c r="P25" s="15" t="str">
        <f>IF(OR(O25,ISERROR(VLOOKUP(O25,{"女",-2},2,FALSE))),"",VLOOKUP(O25,{"女",-2},2,FALSE))</f>
        <v/>
      </c>
      <c r="Q25" s="1" t="str">
        <f>IF(ISBLANK(申込登録!C30),"",申込登録!C30)</f>
        <v/>
      </c>
      <c r="R25" s="1" t="str">
        <f>IF(ISBLANK(申込登録!D30),"",申込登録!D30)</f>
        <v/>
      </c>
      <c r="S25" s="1" t="str">
        <f>IF(ISBLANK(申込登録!E30),"",申込登録!E30)</f>
        <v/>
      </c>
      <c r="T25" s="1" t="str">
        <f>IF(ISBLANK(申込登録!F30),"",申込登録!F30)</f>
        <v/>
      </c>
      <c r="U25" s="16" t="str">
        <f>IF(ISBLANK(申込登録!I30),"",申込登録!I30)</f>
        <v/>
      </c>
    </row>
    <row r="26" spans="1:27" x14ac:dyDescent="0.2">
      <c r="A26">
        <v>24</v>
      </c>
      <c r="B26" s="1" t="str">
        <f t="shared" si="0"/>
        <v/>
      </c>
      <c r="C26" t="str">
        <f t="shared" si="3"/>
        <v/>
      </c>
      <c r="D26" t="str">
        <f t="shared" si="4"/>
        <v xml:space="preserve"> </v>
      </c>
      <c r="E26" t="str">
        <f t="shared" si="5"/>
        <v xml:space="preserve"> </v>
      </c>
      <c r="F26" s="1" t="str">
        <f t="shared" si="6"/>
        <v xml:space="preserve"> </v>
      </c>
      <c r="G26" s="1" t="str">
        <f t="shared" si="7"/>
        <v/>
      </c>
      <c r="H26" s="1" t="str">
        <f>IF(ISBLANK(申込登録!J31),"",申込登録!J31)</f>
        <v/>
      </c>
      <c r="I26" s="1"/>
      <c r="J26" s="1"/>
      <c r="K26" s="1"/>
      <c r="L26" s="1"/>
      <c r="M26" s="1"/>
      <c r="N26" s="14" t="str">
        <f>IF(ISBLANK(申込登録!B31),"",申込登録!B31)</f>
        <v/>
      </c>
      <c r="O26" s="1" t="str">
        <f>IF(ISBLANK(申込登録!H31),"",申込登録!H31)</f>
        <v/>
      </c>
      <c r="P26" s="15" t="str">
        <f>IF(OR(O26,ISERROR(VLOOKUP(O26,{"女",-2},2,FALSE))),"",VLOOKUP(O26,{"女",-2},2,FALSE))</f>
        <v/>
      </c>
      <c r="Q26" s="1" t="str">
        <f>IF(ISBLANK(申込登録!C31),"",申込登録!C31)</f>
        <v/>
      </c>
      <c r="R26" s="1" t="str">
        <f>IF(ISBLANK(申込登録!D31),"",申込登録!D31)</f>
        <v/>
      </c>
      <c r="S26" s="1" t="str">
        <f>IF(ISBLANK(申込登録!E31),"",申込登録!E31)</f>
        <v/>
      </c>
      <c r="T26" s="1" t="str">
        <f>IF(ISBLANK(申込登録!F31),"",申込登録!F31)</f>
        <v/>
      </c>
      <c r="U26" s="16" t="str">
        <f>IF(ISBLANK(申込登録!I31),"",申込登録!I31)</f>
        <v/>
      </c>
    </row>
    <row r="27" spans="1:27" x14ac:dyDescent="0.2">
      <c r="A27">
        <v>25</v>
      </c>
      <c r="B27" s="1" t="str">
        <f t="shared" si="0"/>
        <v/>
      </c>
      <c r="C27" t="str">
        <f t="shared" si="3"/>
        <v/>
      </c>
      <c r="D27" t="str">
        <f t="shared" si="4"/>
        <v xml:space="preserve"> </v>
      </c>
      <c r="E27" t="str">
        <f t="shared" si="5"/>
        <v xml:space="preserve"> </v>
      </c>
      <c r="F27" s="1" t="str">
        <f t="shared" si="6"/>
        <v xml:space="preserve"> </v>
      </c>
      <c r="G27" s="1" t="str">
        <f t="shared" si="7"/>
        <v/>
      </c>
      <c r="H27" s="1" t="str">
        <f>IF(ISBLANK(申込登録!J32),"",申込登録!J32)</f>
        <v/>
      </c>
      <c r="I27" s="1"/>
      <c r="J27" s="1"/>
      <c r="K27" s="1"/>
      <c r="L27" s="1"/>
      <c r="M27" s="1"/>
      <c r="N27" s="14" t="str">
        <f>IF(ISBLANK(申込登録!B32),"",申込登録!B32)</f>
        <v/>
      </c>
      <c r="O27" s="1" t="str">
        <f>IF(ISBLANK(申込登録!H32),"",申込登録!H32)</f>
        <v/>
      </c>
      <c r="P27" s="15" t="str">
        <f>IF(OR(O27,ISERROR(VLOOKUP(O27,{"女",-2},2,FALSE))),"",VLOOKUP(O27,{"女",-2},2,FALSE))</f>
        <v/>
      </c>
      <c r="Q27" s="1" t="str">
        <f>IF(ISBLANK(申込登録!C32),"",申込登録!C32)</f>
        <v/>
      </c>
      <c r="R27" s="1" t="str">
        <f>IF(ISBLANK(申込登録!D32),"",申込登録!D32)</f>
        <v/>
      </c>
      <c r="S27" s="1" t="str">
        <f>IF(ISBLANK(申込登録!E32),"",申込登録!E32)</f>
        <v/>
      </c>
      <c r="T27" s="1" t="str">
        <f>IF(ISBLANK(申込登録!F32),"",申込登録!F32)</f>
        <v/>
      </c>
      <c r="U27" s="16" t="str">
        <f>IF(ISBLANK(申込登録!I32),"",申込登録!I32)</f>
        <v/>
      </c>
    </row>
    <row r="28" spans="1:27" x14ac:dyDescent="0.2">
      <c r="A28">
        <v>26</v>
      </c>
      <c r="B28" s="1" t="str">
        <f t="shared" si="0"/>
        <v/>
      </c>
      <c r="C28" t="str">
        <f t="shared" si="3"/>
        <v/>
      </c>
      <c r="D28" t="str">
        <f t="shared" si="4"/>
        <v xml:space="preserve"> </v>
      </c>
      <c r="E28" t="str">
        <f t="shared" si="5"/>
        <v xml:space="preserve"> </v>
      </c>
      <c r="F28" s="1" t="str">
        <f t="shared" si="6"/>
        <v xml:space="preserve"> </v>
      </c>
      <c r="G28" s="1" t="str">
        <f t="shared" si="7"/>
        <v/>
      </c>
      <c r="H28" s="1" t="str">
        <f>IF(ISBLANK(申込登録!J33),"",申込登録!J33)</f>
        <v/>
      </c>
      <c r="I28" s="1"/>
      <c r="J28" s="1"/>
      <c r="K28" s="1"/>
      <c r="L28" s="1"/>
      <c r="M28" s="1"/>
      <c r="N28" s="14" t="str">
        <f>IF(ISBLANK(申込登録!B33),"",申込登録!B33)</f>
        <v/>
      </c>
      <c r="O28" s="1" t="str">
        <f>IF(ISBLANK(申込登録!H33),"",申込登録!H33)</f>
        <v/>
      </c>
      <c r="P28" s="15" t="str">
        <f>IF(OR(O28,ISERROR(VLOOKUP(O28,{"女",-2},2,FALSE))),"",VLOOKUP(O28,{"女",-2},2,FALSE))</f>
        <v/>
      </c>
      <c r="Q28" s="1" t="str">
        <f>IF(ISBLANK(申込登録!C33),"",申込登録!C33)</f>
        <v/>
      </c>
      <c r="R28" s="1" t="str">
        <f>IF(ISBLANK(申込登録!D33),"",申込登録!D33)</f>
        <v/>
      </c>
      <c r="S28" s="1" t="str">
        <f>IF(ISBLANK(申込登録!E33),"",申込登録!E33)</f>
        <v/>
      </c>
      <c r="T28" s="1" t="str">
        <f>IF(ISBLANK(申込登録!F33),"",申込登録!F33)</f>
        <v/>
      </c>
      <c r="U28" s="16" t="str">
        <f>IF(ISBLANK(申込登録!I33),"",申込登録!I33)</f>
        <v/>
      </c>
    </row>
    <row r="29" spans="1:27" x14ac:dyDescent="0.2">
      <c r="A29">
        <v>27</v>
      </c>
      <c r="B29" s="1" t="str">
        <f t="shared" si="0"/>
        <v/>
      </c>
      <c r="C29" t="str">
        <f t="shared" si="3"/>
        <v/>
      </c>
      <c r="D29" t="str">
        <f t="shared" si="4"/>
        <v xml:space="preserve"> </v>
      </c>
      <c r="E29" t="str">
        <f t="shared" si="5"/>
        <v xml:space="preserve"> </v>
      </c>
      <c r="F29" s="1" t="str">
        <f t="shared" si="6"/>
        <v xml:space="preserve"> </v>
      </c>
      <c r="G29" s="1" t="str">
        <f t="shared" si="7"/>
        <v/>
      </c>
      <c r="H29" s="1" t="str">
        <f>IF(ISBLANK(申込登録!J34),"",申込登録!J34)</f>
        <v/>
      </c>
      <c r="I29" s="1"/>
      <c r="J29" s="1"/>
      <c r="K29" s="1"/>
      <c r="L29" s="1"/>
      <c r="M29" s="1"/>
      <c r="N29" s="14" t="str">
        <f>IF(ISBLANK(申込登録!B34),"",申込登録!B34)</f>
        <v/>
      </c>
      <c r="O29" s="1" t="str">
        <f>IF(ISBLANK(申込登録!H34),"",申込登録!H34)</f>
        <v/>
      </c>
      <c r="P29" s="15" t="str">
        <f>IF(OR(O29,ISERROR(VLOOKUP(O29,{"女",-2},2,FALSE))),"",VLOOKUP(O29,{"女",-2},2,FALSE))</f>
        <v/>
      </c>
      <c r="Q29" s="1" t="str">
        <f>IF(ISBLANK(申込登録!C34),"",申込登録!C34)</f>
        <v/>
      </c>
      <c r="R29" s="1" t="str">
        <f>IF(ISBLANK(申込登録!D34),"",申込登録!D34)</f>
        <v/>
      </c>
      <c r="S29" s="1" t="str">
        <f>IF(ISBLANK(申込登録!E34),"",申込登録!E34)</f>
        <v/>
      </c>
      <c r="T29" s="1" t="str">
        <f>IF(ISBLANK(申込登録!F34),"",申込登録!F34)</f>
        <v/>
      </c>
      <c r="U29" s="16" t="str">
        <f>IF(ISBLANK(申込登録!I34),"",申込登録!I34)</f>
        <v/>
      </c>
    </row>
    <row r="30" spans="1:27" x14ac:dyDescent="0.2">
      <c r="A30">
        <v>28</v>
      </c>
      <c r="B30" s="1" t="str">
        <f t="shared" si="0"/>
        <v/>
      </c>
      <c r="C30" t="str">
        <f t="shared" si="3"/>
        <v/>
      </c>
      <c r="D30" t="str">
        <f t="shared" si="4"/>
        <v xml:space="preserve"> </v>
      </c>
      <c r="E30" t="str">
        <f t="shared" si="5"/>
        <v xml:space="preserve"> </v>
      </c>
      <c r="F30" s="1" t="str">
        <f t="shared" si="6"/>
        <v xml:space="preserve"> </v>
      </c>
      <c r="G30" s="1" t="str">
        <f t="shared" si="7"/>
        <v/>
      </c>
      <c r="H30" s="1" t="str">
        <f>IF(ISBLANK(申込登録!J35),"",申込登録!J35)</f>
        <v/>
      </c>
      <c r="I30" s="1"/>
      <c r="J30" s="1"/>
      <c r="K30" s="1"/>
      <c r="L30" s="1"/>
      <c r="M30" s="1"/>
      <c r="N30" s="14" t="str">
        <f>IF(ISBLANK(申込登録!B35),"",申込登録!B35)</f>
        <v/>
      </c>
      <c r="O30" s="1" t="str">
        <f>IF(ISBLANK(申込登録!H35),"",申込登録!H35)</f>
        <v/>
      </c>
      <c r="P30" s="15" t="str">
        <f>IF(OR(O30,ISERROR(VLOOKUP(O30,{"女",-2},2,FALSE))),"",VLOOKUP(O30,{"女",-2},2,FALSE))</f>
        <v/>
      </c>
      <c r="Q30" s="1" t="str">
        <f>IF(ISBLANK(申込登録!C35),"",申込登録!C35)</f>
        <v/>
      </c>
      <c r="R30" s="1" t="str">
        <f>IF(ISBLANK(申込登録!D35),"",申込登録!D35)</f>
        <v/>
      </c>
      <c r="S30" s="1" t="str">
        <f>IF(ISBLANK(申込登録!E35),"",申込登録!E35)</f>
        <v/>
      </c>
      <c r="T30" s="1" t="str">
        <f>IF(ISBLANK(申込登録!F35),"",申込登録!F35)</f>
        <v/>
      </c>
      <c r="U30" s="16" t="str">
        <f>IF(ISBLANK(申込登録!I35),"",申込登録!I35)</f>
        <v/>
      </c>
    </row>
    <row r="31" spans="1:27" x14ac:dyDescent="0.2">
      <c r="A31">
        <v>29</v>
      </c>
      <c r="B31" s="1" t="str">
        <f t="shared" si="0"/>
        <v/>
      </c>
      <c r="C31" t="str">
        <f t="shared" si="3"/>
        <v/>
      </c>
      <c r="D31" t="str">
        <f t="shared" si="4"/>
        <v xml:space="preserve"> </v>
      </c>
      <c r="E31" t="str">
        <f t="shared" si="5"/>
        <v xml:space="preserve"> </v>
      </c>
      <c r="F31" s="1" t="str">
        <f t="shared" si="6"/>
        <v xml:space="preserve"> </v>
      </c>
      <c r="G31" s="1" t="str">
        <f t="shared" si="7"/>
        <v/>
      </c>
      <c r="H31" s="1" t="str">
        <f>IF(ISBLANK(申込登録!J36),"",申込登録!J36)</f>
        <v/>
      </c>
      <c r="I31" s="1"/>
      <c r="J31" s="1"/>
      <c r="K31" s="1"/>
      <c r="L31" s="1"/>
      <c r="M31" s="1"/>
      <c r="N31" s="14" t="str">
        <f>IF(ISBLANK(申込登録!B36),"",申込登録!B36)</f>
        <v/>
      </c>
      <c r="O31" s="1" t="str">
        <f>IF(ISBLANK(申込登録!H36),"",申込登録!H36)</f>
        <v/>
      </c>
      <c r="P31" s="15" t="str">
        <f>IF(OR(O31,ISERROR(VLOOKUP(O31,{"女",-2},2,FALSE))),"",VLOOKUP(O31,{"女",-2},2,FALSE))</f>
        <v/>
      </c>
      <c r="Q31" s="1" t="str">
        <f>IF(ISBLANK(申込登録!C36),"",申込登録!C36)</f>
        <v/>
      </c>
      <c r="R31" s="1" t="str">
        <f>IF(ISBLANK(申込登録!D36),"",申込登録!D36)</f>
        <v/>
      </c>
      <c r="S31" s="1" t="str">
        <f>IF(ISBLANK(申込登録!E36),"",申込登録!E36)</f>
        <v/>
      </c>
      <c r="T31" s="1" t="str">
        <f>IF(ISBLANK(申込登録!F36),"",申込登録!F36)</f>
        <v/>
      </c>
      <c r="U31" s="16" t="str">
        <f>IF(ISBLANK(申込登録!I36),"",申込登録!I36)</f>
        <v/>
      </c>
    </row>
    <row r="32" spans="1:27" x14ac:dyDescent="0.2">
      <c r="A32">
        <v>30</v>
      </c>
      <c r="B32" s="1" t="str">
        <f t="shared" si="0"/>
        <v/>
      </c>
      <c r="C32" t="str">
        <f t="shared" si="3"/>
        <v/>
      </c>
      <c r="D32" t="str">
        <f t="shared" si="4"/>
        <v xml:space="preserve"> </v>
      </c>
      <c r="E32" t="str">
        <f t="shared" si="5"/>
        <v xml:space="preserve"> </v>
      </c>
      <c r="F32" s="1" t="str">
        <f t="shared" si="6"/>
        <v xml:space="preserve"> </v>
      </c>
      <c r="G32" s="1" t="str">
        <f t="shared" si="7"/>
        <v/>
      </c>
      <c r="H32" s="1" t="str">
        <f>IF(ISBLANK(申込登録!J37),"",申込登録!J37)</f>
        <v/>
      </c>
      <c r="I32" s="1"/>
      <c r="J32" s="1"/>
      <c r="K32" s="1"/>
      <c r="L32" s="1"/>
      <c r="M32" s="1"/>
      <c r="N32" s="14" t="str">
        <f>IF(ISBLANK(申込登録!B37),"",申込登録!B37)</f>
        <v/>
      </c>
      <c r="O32" s="1" t="str">
        <f>IF(ISBLANK(申込登録!H37),"",申込登録!H37)</f>
        <v/>
      </c>
      <c r="P32" s="15" t="str">
        <f>IF(OR(O32,ISERROR(VLOOKUP(O32,{"女",-2},2,FALSE))),"",VLOOKUP(O32,{"女",-2},2,FALSE))</f>
        <v/>
      </c>
      <c r="Q32" s="1" t="str">
        <f>IF(ISBLANK(申込登録!C37),"",申込登録!C37)</f>
        <v/>
      </c>
      <c r="R32" s="1" t="str">
        <f>IF(ISBLANK(申込登録!D37),"",申込登録!D37)</f>
        <v/>
      </c>
      <c r="S32" s="1" t="str">
        <f>IF(ISBLANK(申込登録!E37),"",申込登録!E37)</f>
        <v/>
      </c>
      <c r="T32" s="1" t="str">
        <f>IF(ISBLANK(申込登録!F37),"",申込登録!F37)</f>
        <v/>
      </c>
      <c r="U32" s="16" t="str">
        <f>IF(ISBLANK(申込登録!I37),"",申込登録!I37)</f>
        <v/>
      </c>
    </row>
    <row r="33" spans="1:21" x14ac:dyDescent="0.2">
      <c r="A33">
        <v>31</v>
      </c>
      <c r="B33" s="1" t="str">
        <f t="shared" si="0"/>
        <v/>
      </c>
      <c r="C33" t="str">
        <f t="shared" si="3"/>
        <v/>
      </c>
      <c r="D33" t="str">
        <f t="shared" si="4"/>
        <v xml:space="preserve"> </v>
      </c>
      <c r="E33" t="str">
        <f t="shared" si="5"/>
        <v xml:space="preserve"> </v>
      </c>
      <c r="F33" s="1" t="str">
        <f t="shared" si="6"/>
        <v xml:space="preserve"> </v>
      </c>
      <c r="G33" s="1" t="str">
        <f t="shared" si="7"/>
        <v/>
      </c>
      <c r="H33" s="1" t="str">
        <f>IF(ISBLANK(申込登録!J38),"",申込登録!J38)</f>
        <v/>
      </c>
      <c r="I33" s="1"/>
      <c r="J33" s="1"/>
      <c r="K33" s="1"/>
      <c r="L33" s="1"/>
      <c r="M33" s="1"/>
      <c r="N33" s="14" t="str">
        <f>IF(ISBLANK(申込登録!B38),"",申込登録!B38)</f>
        <v/>
      </c>
      <c r="O33" s="1" t="str">
        <f>IF(ISBLANK(申込登録!H38),"",申込登録!H38)</f>
        <v/>
      </c>
      <c r="P33" s="15" t="str">
        <f>IF(OR(O33,ISERROR(VLOOKUP(O33,{"女",-2},2,FALSE))),"",VLOOKUP(O33,{"女",-2},2,FALSE))</f>
        <v/>
      </c>
      <c r="Q33" s="1" t="str">
        <f>IF(ISBLANK(申込登録!C38),"",申込登録!C38)</f>
        <v/>
      </c>
      <c r="R33" s="1" t="str">
        <f>IF(ISBLANK(申込登録!D38),"",申込登録!D38)</f>
        <v/>
      </c>
      <c r="S33" s="1" t="str">
        <f>IF(ISBLANK(申込登録!E38),"",申込登録!E38)</f>
        <v/>
      </c>
      <c r="T33" s="1" t="str">
        <f>IF(ISBLANK(申込登録!F38),"",申込登録!F38)</f>
        <v/>
      </c>
      <c r="U33" s="16" t="str">
        <f>IF(ISBLANK(申込登録!I38),"",申込登録!I38)</f>
        <v/>
      </c>
    </row>
    <row r="34" spans="1:21" x14ac:dyDescent="0.2">
      <c r="A34">
        <v>32</v>
      </c>
      <c r="B34" s="1" t="str">
        <f t="shared" si="0"/>
        <v/>
      </c>
      <c r="C34" t="str">
        <f t="shared" si="3"/>
        <v/>
      </c>
      <c r="D34" t="str">
        <f t="shared" si="4"/>
        <v xml:space="preserve"> </v>
      </c>
      <c r="E34" t="str">
        <f t="shared" si="5"/>
        <v xml:space="preserve"> </v>
      </c>
      <c r="F34" s="1" t="str">
        <f t="shared" si="6"/>
        <v xml:space="preserve"> </v>
      </c>
      <c r="G34" s="1" t="str">
        <f t="shared" si="7"/>
        <v/>
      </c>
      <c r="H34" s="1" t="str">
        <f>IF(ISBLANK(申込登録!J39),"",申込登録!J39)</f>
        <v/>
      </c>
      <c r="I34" s="1"/>
      <c r="J34" s="1"/>
      <c r="K34" s="1"/>
      <c r="L34" s="1"/>
      <c r="M34" s="1"/>
      <c r="N34" s="14" t="str">
        <f>IF(ISBLANK(申込登録!B39),"",申込登録!B39)</f>
        <v/>
      </c>
      <c r="O34" s="1" t="str">
        <f>IF(ISBLANK(申込登録!H39),"",申込登録!H39)</f>
        <v/>
      </c>
      <c r="P34" s="15" t="str">
        <f>IF(OR(O34,ISERROR(VLOOKUP(O34,{"女",-2},2,FALSE))),"",VLOOKUP(O34,{"女",-2},2,FALSE))</f>
        <v/>
      </c>
      <c r="Q34" s="1" t="str">
        <f>IF(ISBLANK(申込登録!C39),"",申込登録!C39)</f>
        <v/>
      </c>
      <c r="R34" s="1" t="str">
        <f>IF(ISBLANK(申込登録!D39),"",申込登録!D39)</f>
        <v/>
      </c>
      <c r="S34" s="1" t="str">
        <f>IF(ISBLANK(申込登録!E39),"",申込登録!E39)</f>
        <v/>
      </c>
      <c r="T34" s="1" t="str">
        <f>IF(ISBLANK(申込登録!F39),"",申込登録!F39)</f>
        <v/>
      </c>
      <c r="U34" s="16" t="str">
        <f>IF(ISBLANK(申込登録!I39),"",申込登録!I39)</f>
        <v/>
      </c>
    </row>
    <row r="35" spans="1:21" x14ac:dyDescent="0.2">
      <c r="A35">
        <v>33</v>
      </c>
      <c r="B35" s="1" t="str">
        <f t="shared" si="0"/>
        <v/>
      </c>
      <c r="C35" t="str">
        <f t="shared" si="3"/>
        <v/>
      </c>
      <c r="D35" t="str">
        <f t="shared" si="4"/>
        <v xml:space="preserve"> </v>
      </c>
      <c r="E35" t="str">
        <f t="shared" si="5"/>
        <v xml:space="preserve"> </v>
      </c>
      <c r="F35" s="1" t="str">
        <f t="shared" si="6"/>
        <v xml:space="preserve"> </v>
      </c>
      <c r="G35" s="1" t="str">
        <f t="shared" si="7"/>
        <v/>
      </c>
      <c r="H35" s="1" t="str">
        <f>IF(ISBLANK(申込登録!J40),"",申込登録!J40)</f>
        <v/>
      </c>
      <c r="I35" s="1"/>
      <c r="J35" s="1"/>
      <c r="K35" s="1"/>
      <c r="L35" s="1"/>
      <c r="M35" s="1"/>
      <c r="N35" s="14" t="str">
        <f>IF(ISBLANK(申込登録!B40),"",申込登録!B40)</f>
        <v/>
      </c>
      <c r="O35" s="1" t="str">
        <f>IF(ISBLANK(申込登録!H40),"",申込登録!H40)</f>
        <v/>
      </c>
      <c r="P35" s="15" t="str">
        <f>IF(OR(O35,ISERROR(VLOOKUP(O35,{"女",-2},2,FALSE))),"",VLOOKUP(O35,{"女",-2},2,FALSE))</f>
        <v/>
      </c>
      <c r="Q35" s="1" t="str">
        <f>IF(ISBLANK(申込登録!C40),"",申込登録!C40)</f>
        <v/>
      </c>
      <c r="R35" s="1" t="str">
        <f>IF(ISBLANK(申込登録!D40),"",申込登録!D40)</f>
        <v/>
      </c>
      <c r="S35" s="1" t="str">
        <f>IF(ISBLANK(申込登録!E40),"",申込登録!E40)</f>
        <v/>
      </c>
      <c r="T35" s="1" t="str">
        <f>IF(ISBLANK(申込登録!F40),"",申込登録!F40)</f>
        <v/>
      </c>
      <c r="U35" s="16" t="str">
        <f>IF(ISBLANK(申込登録!I40),"",申込登録!I40)</f>
        <v/>
      </c>
    </row>
    <row r="36" spans="1:21" x14ac:dyDescent="0.2">
      <c r="A36">
        <v>34</v>
      </c>
      <c r="B36" s="1" t="str">
        <f t="shared" si="0"/>
        <v/>
      </c>
      <c r="C36" t="str">
        <f t="shared" si="3"/>
        <v/>
      </c>
      <c r="D36" t="str">
        <f t="shared" si="4"/>
        <v xml:space="preserve"> </v>
      </c>
      <c r="E36" t="str">
        <f t="shared" si="5"/>
        <v xml:space="preserve"> </v>
      </c>
      <c r="F36" s="1" t="str">
        <f t="shared" si="6"/>
        <v xml:space="preserve"> </v>
      </c>
      <c r="G36" s="1" t="str">
        <f t="shared" si="7"/>
        <v/>
      </c>
      <c r="H36" s="1" t="str">
        <f>IF(ISBLANK(申込登録!J41),"",申込登録!J41)</f>
        <v/>
      </c>
      <c r="I36" s="1"/>
      <c r="J36" s="1"/>
      <c r="K36" s="1"/>
      <c r="L36" s="1"/>
      <c r="M36" s="1"/>
      <c r="N36" s="14" t="str">
        <f>IF(ISBLANK(申込登録!B41),"",申込登録!B41)</f>
        <v/>
      </c>
      <c r="O36" s="1" t="str">
        <f>IF(ISBLANK(申込登録!H41),"",申込登録!H41)</f>
        <v/>
      </c>
      <c r="P36" s="15" t="str">
        <f>IF(OR(O36,ISERROR(VLOOKUP(O36,{"女",-2},2,FALSE))),"",VLOOKUP(O36,{"女",-2},2,FALSE))</f>
        <v/>
      </c>
      <c r="Q36" s="1" t="str">
        <f>IF(ISBLANK(申込登録!C41),"",申込登録!C41)</f>
        <v/>
      </c>
      <c r="R36" s="1" t="str">
        <f>IF(ISBLANK(申込登録!D41),"",申込登録!D41)</f>
        <v/>
      </c>
      <c r="S36" s="1" t="str">
        <f>IF(ISBLANK(申込登録!E41),"",申込登録!E41)</f>
        <v/>
      </c>
      <c r="T36" s="1" t="str">
        <f>IF(ISBLANK(申込登録!F41),"",申込登録!F41)</f>
        <v/>
      </c>
      <c r="U36" s="16" t="str">
        <f>IF(ISBLANK(申込登録!I41),"",申込登録!I41)</f>
        <v/>
      </c>
    </row>
    <row r="37" spans="1:21" x14ac:dyDescent="0.2">
      <c r="A37">
        <v>35</v>
      </c>
      <c r="B37" s="1" t="str">
        <f t="shared" si="0"/>
        <v/>
      </c>
      <c r="C37" t="str">
        <f t="shared" si="3"/>
        <v/>
      </c>
      <c r="D37" t="str">
        <f t="shared" si="4"/>
        <v xml:space="preserve"> </v>
      </c>
      <c r="E37" t="str">
        <f t="shared" si="5"/>
        <v xml:space="preserve"> </v>
      </c>
      <c r="F37" s="1" t="str">
        <f t="shared" si="6"/>
        <v xml:space="preserve"> </v>
      </c>
      <c r="G37" s="1" t="str">
        <f t="shared" si="7"/>
        <v/>
      </c>
      <c r="H37" s="1" t="str">
        <f>IF(ISBLANK(申込登録!J42),"",申込登録!J42)</f>
        <v/>
      </c>
      <c r="I37" s="1"/>
      <c r="J37" s="1"/>
      <c r="K37" s="1"/>
      <c r="L37" s="1"/>
      <c r="M37" s="1"/>
      <c r="N37" s="14" t="str">
        <f>IF(ISBLANK(申込登録!B42),"",申込登録!B42)</f>
        <v/>
      </c>
      <c r="O37" s="1" t="str">
        <f>IF(ISBLANK(申込登録!H42),"",申込登録!H42)</f>
        <v/>
      </c>
      <c r="P37" s="15" t="str">
        <f>IF(OR(O37,ISERROR(VLOOKUP(O37,{"女",-2},2,FALSE))),"",VLOOKUP(O37,{"女",-2},2,FALSE))</f>
        <v/>
      </c>
      <c r="Q37" s="1" t="str">
        <f>IF(ISBLANK(申込登録!C42),"",申込登録!C42)</f>
        <v/>
      </c>
      <c r="R37" s="1" t="str">
        <f>IF(ISBLANK(申込登録!D42),"",申込登録!D42)</f>
        <v/>
      </c>
      <c r="S37" s="1" t="str">
        <f>IF(ISBLANK(申込登録!E42),"",申込登録!E42)</f>
        <v/>
      </c>
      <c r="T37" s="1" t="str">
        <f>IF(ISBLANK(申込登録!F42),"",申込登録!F42)</f>
        <v/>
      </c>
      <c r="U37" s="16" t="str">
        <f>IF(ISBLANK(申込登録!I42),"",申込登録!I42)</f>
        <v/>
      </c>
    </row>
    <row r="38" spans="1:21" x14ac:dyDescent="0.2">
      <c r="A38">
        <v>36</v>
      </c>
      <c r="B38" s="1" t="str">
        <f t="shared" si="0"/>
        <v/>
      </c>
      <c r="C38" t="str">
        <f t="shared" si="3"/>
        <v/>
      </c>
      <c r="D38" t="str">
        <f t="shared" si="4"/>
        <v xml:space="preserve"> </v>
      </c>
      <c r="E38" t="str">
        <f t="shared" si="5"/>
        <v xml:space="preserve"> </v>
      </c>
      <c r="F38" s="1" t="str">
        <f t="shared" si="6"/>
        <v xml:space="preserve"> </v>
      </c>
      <c r="G38" s="1" t="str">
        <f t="shared" si="7"/>
        <v/>
      </c>
      <c r="H38" s="1" t="str">
        <f>IF(ISBLANK(申込登録!J43),"",申込登録!J43)</f>
        <v/>
      </c>
      <c r="I38" s="1"/>
      <c r="J38" s="1"/>
      <c r="K38" s="1"/>
      <c r="L38" s="1"/>
      <c r="M38" s="1"/>
      <c r="N38" s="14" t="str">
        <f>IF(ISBLANK(申込登録!B43),"",申込登録!B43)</f>
        <v/>
      </c>
      <c r="O38" s="1" t="str">
        <f>IF(ISBLANK(申込登録!H43),"",申込登録!H43)</f>
        <v/>
      </c>
      <c r="P38" s="15" t="str">
        <f>IF(OR(O38,ISERROR(VLOOKUP(O38,{"女",-2},2,FALSE))),"",VLOOKUP(O38,{"女",-2},2,FALSE))</f>
        <v/>
      </c>
      <c r="Q38" s="1" t="str">
        <f>IF(ISBLANK(申込登録!C43),"",申込登録!C43)</f>
        <v/>
      </c>
      <c r="R38" s="1" t="str">
        <f>IF(ISBLANK(申込登録!D43),"",申込登録!D43)</f>
        <v/>
      </c>
      <c r="S38" s="1" t="str">
        <f>IF(ISBLANK(申込登録!E43),"",申込登録!E43)</f>
        <v/>
      </c>
      <c r="T38" s="1" t="str">
        <f>IF(ISBLANK(申込登録!F43),"",申込登録!F43)</f>
        <v/>
      </c>
      <c r="U38" s="16" t="str">
        <f>IF(ISBLANK(申込登録!I43),"",申込登録!I43)</f>
        <v/>
      </c>
    </row>
    <row r="39" spans="1:21" x14ac:dyDescent="0.2">
      <c r="A39">
        <v>37</v>
      </c>
      <c r="B39" s="1" t="str">
        <f t="shared" si="0"/>
        <v/>
      </c>
      <c r="C39" t="str">
        <f t="shared" si="3"/>
        <v/>
      </c>
      <c r="D39" t="str">
        <f t="shared" si="4"/>
        <v xml:space="preserve"> </v>
      </c>
      <c r="E39" t="str">
        <f t="shared" si="5"/>
        <v xml:space="preserve"> </v>
      </c>
      <c r="F39" s="1" t="str">
        <f t="shared" si="6"/>
        <v xml:space="preserve"> </v>
      </c>
      <c r="G39" s="1" t="str">
        <f t="shared" si="7"/>
        <v/>
      </c>
      <c r="H39" s="1" t="str">
        <f>IF(ISBLANK(申込登録!J44),"",申込登録!J44)</f>
        <v/>
      </c>
      <c r="I39" s="1"/>
      <c r="J39" s="1"/>
      <c r="K39" s="1"/>
      <c r="L39" s="1"/>
      <c r="M39" s="1"/>
      <c r="N39" s="14" t="str">
        <f>IF(ISBLANK(申込登録!B44),"",申込登録!B44)</f>
        <v/>
      </c>
      <c r="O39" s="1" t="str">
        <f>IF(ISBLANK(申込登録!H44),"",申込登録!H44)</f>
        <v/>
      </c>
      <c r="P39" s="15" t="str">
        <f>IF(OR(O39,ISERROR(VLOOKUP(O39,{"女",-2},2,FALSE))),"",VLOOKUP(O39,{"女",-2},2,FALSE))</f>
        <v/>
      </c>
      <c r="Q39" s="1" t="str">
        <f>IF(ISBLANK(申込登録!C44),"",申込登録!C44)</f>
        <v/>
      </c>
      <c r="R39" s="1" t="str">
        <f>IF(ISBLANK(申込登録!D44),"",申込登録!D44)</f>
        <v/>
      </c>
      <c r="S39" s="1" t="str">
        <f>IF(ISBLANK(申込登録!E44),"",申込登録!E44)</f>
        <v/>
      </c>
      <c r="T39" s="1" t="str">
        <f>IF(ISBLANK(申込登録!F44),"",申込登録!F44)</f>
        <v/>
      </c>
      <c r="U39" s="16" t="str">
        <f>IF(ISBLANK(申込登録!I44),"",申込登録!I44)</f>
        <v/>
      </c>
    </row>
    <row r="40" spans="1:21" x14ac:dyDescent="0.2">
      <c r="A40">
        <v>38</v>
      </c>
      <c r="B40" s="1" t="str">
        <f t="shared" si="0"/>
        <v/>
      </c>
      <c r="C40" t="str">
        <f t="shared" si="3"/>
        <v/>
      </c>
      <c r="D40" t="str">
        <f t="shared" si="4"/>
        <v xml:space="preserve"> </v>
      </c>
      <c r="E40" t="str">
        <f t="shared" si="5"/>
        <v xml:space="preserve"> </v>
      </c>
      <c r="F40" s="1" t="str">
        <f t="shared" si="6"/>
        <v xml:space="preserve"> </v>
      </c>
      <c r="G40" s="1" t="str">
        <f t="shared" si="7"/>
        <v/>
      </c>
      <c r="H40" s="1" t="str">
        <f>IF(ISBLANK(申込登録!J45),"",申込登録!J45)</f>
        <v/>
      </c>
      <c r="I40" s="1"/>
      <c r="J40" s="1"/>
      <c r="K40" s="1"/>
      <c r="L40" s="1"/>
      <c r="M40" s="1"/>
      <c r="N40" s="14" t="str">
        <f>IF(ISBLANK(申込登録!B45),"",申込登録!B45)</f>
        <v/>
      </c>
      <c r="O40" s="1" t="str">
        <f>IF(ISBLANK(申込登録!H45),"",申込登録!H45)</f>
        <v/>
      </c>
      <c r="P40" s="15" t="str">
        <f>IF(OR(O40,ISERROR(VLOOKUP(O40,{"女",-2},2,FALSE))),"",VLOOKUP(O40,{"女",-2},2,FALSE))</f>
        <v/>
      </c>
      <c r="Q40" s="1" t="str">
        <f>IF(ISBLANK(申込登録!C45),"",申込登録!C45)</f>
        <v/>
      </c>
      <c r="R40" s="1" t="str">
        <f>IF(ISBLANK(申込登録!D45),"",申込登録!D45)</f>
        <v/>
      </c>
      <c r="S40" s="1" t="str">
        <f>IF(ISBLANK(申込登録!E45),"",申込登録!E45)</f>
        <v/>
      </c>
      <c r="T40" s="1" t="str">
        <f>IF(ISBLANK(申込登録!F45),"",申込登録!F45)</f>
        <v/>
      </c>
      <c r="U40" s="16" t="str">
        <f>IF(ISBLANK(申込登録!I45),"",申込登録!I45)</f>
        <v/>
      </c>
    </row>
    <row r="41" spans="1:21" x14ac:dyDescent="0.2">
      <c r="A41">
        <v>39</v>
      </c>
      <c r="B41" s="1" t="str">
        <f t="shared" si="0"/>
        <v/>
      </c>
      <c r="C41" t="str">
        <f t="shared" si="3"/>
        <v/>
      </c>
      <c r="D41" t="str">
        <f t="shared" si="4"/>
        <v xml:space="preserve"> </v>
      </c>
      <c r="E41" t="str">
        <f t="shared" si="5"/>
        <v xml:space="preserve"> </v>
      </c>
      <c r="F41" s="1" t="str">
        <f t="shared" si="6"/>
        <v xml:space="preserve"> </v>
      </c>
      <c r="G41" s="1" t="str">
        <f t="shared" si="7"/>
        <v/>
      </c>
      <c r="H41" s="1" t="str">
        <f>IF(ISBLANK(申込登録!J46),"",申込登録!J46)</f>
        <v/>
      </c>
      <c r="I41" s="1"/>
      <c r="J41" s="1"/>
      <c r="K41" s="1"/>
      <c r="L41" s="1"/>
      <c r="M41" s="1"/>
      <c r="N41" s="14" t="str">
        <f>IF(ISBLANK(申込登録!B46),"",申込登録!B46)</f>
        <v/>
      </c>
      <c r="O41" s="1" t="str">
        <f>IF(ISBLANK(申込登録!H46),"",申込登録!H46)</f>
        <v/>
      </c>
      <c r="P41" s="15" t="str">
        <f>IF(OR(O41,ISERROR(VLOOKUP(O41,{"女",-2},2,FALSE))),"",VLOOKUP(O41,{"女",-2},2,FALSE))</f>
        <v/>
      </c>
      <c r="Q41" s="1" t="str">
        <f>IF(ISBLANK(申込登録!C46),"",申込登録!C46)</f>
        <v/>
      </c>
      <c r="R41" s="1" t="str">
        <f>IF(ISBLANK(申込登録!D46),"",申込登録!D46)</f>
        <v/>
      </c>
      <c r="S41" s="1" t="str">
        <f>IF(ISBLANK(申込登録!E46),"",申込登録!E46)</f>
        <v/>
      </c>
      <c r="T41" s="1" t="str">
        <f>IF(ISBLANK(申込登録!F46),"",申込登録!F46)</f>
        <v/>
      </c>
      <c r="U41" s="16" t="str">
        <f>IF(ISBLANK(申込登録!I46),"",申込登録!I46)</f>
        <v/>
      </c>
    </row>
    <row r="42" spans="1:21" x14ac:dyDescent="0.2">
      <c r="A42">
        <v>40</v>
      </c>
      <c r="B42" s="1" t="str">
        <f t="shared" si="0"/>
        <v/>
      </c>
      <c r="C42" t="str">
        <f t="shared" si="3"/>
        <v/>
      </c>
      <c r="D42" t="str">
        <f t="shared" si="4"/>
        <v xml:space="preserve"> </v>
      </c>
      <c r="E42" t="str">
        <f t="shared" si="5"/>
        <v xml:space="preserve"> </v>
      </c>
      <c r="F42" s="1" t="str">
        <f t="shared" si="6"/>
        <v xml:space="preserve"> </v>
      </c>
      <c r="G42" s="1" t="str">
        <f t="shared" si="7"/>
        <v/>
      </c>
      <c r="H42" s="1" t="str">
        <f>IF(ISBLANK(申込登録!J47),"",申込登録!J47)</f>
        <v/>
      </c>
      <c r="I42" s="1"/>
      <c r="J42" s="1"/>
      <c r="K42" s="1"/>
      <c r="L42" s="1"/>
      <c r="M42" s="1"/>
      <c r="N42" s="14" t="str">
        <f>IF(ISBLANK(申込登録!B47),"",申込登録!B47)</f>
        <v/>
      </c>
      <c r="O42" s="1" t="str">
        <f>IF(ISBLANK(申込登録!H47),"",申込登録!H47)</f>
        <v/>
      </c>
      <c r="P42" s="15" t="str">
        <f>IF(OR(O42,ISERROR(VLOOKUP(O42,{"女",-2},2,FALSE))),"",VLOOKUP(O42,{"女",-2},2,FALSE))</f>
        <v/>
      </c>
      <c r="Q42" s="1" t="str">
        <f>IF(ISBLANK(申込登録!C47),"",申込登録!C47)</f>
        <v/>
      </c>
      <c r="R42" s="1" t="str">
        <f>IF(ISBLANK(申込登録!D47),"",申込登録!D47)</f>
        <v/>
      </c>
      <c r="S42" s="1" t="str">
        <f>IF(ISBLANK(申込登録!E47),"",申込登録!E47)</f>
        <v/>
      </c>
      <c r="T42" s="1" t="str">
        <f>IF(ISBLANK(申込登録!F47),"",申込登録!F47)</f>
        <v/>
      </c>
      <c r="U42" s="16" t="str">
        <f>IF(ISBLANK(申込登録!I47),"",申込登録!I47)</f>
        <v/>
      </c>
    </row>
    <row r="43" spans="1:21" x14ac:dyDescent="0.2">
      <c r="A43">
        <v>41</v>
      </c>
      <c r="B43" s="1" t="str">
        <f t="shared" si="0"/>
        <v/>
      </c>
      <c r="C43" t="str">
        <f t="shared" si="3"/>
        <v/>
      </c>
      <c r="D43" t="str">
        <f t="shared" si="4"/>
        <v xml:space="preserve"> </v>
      </c>
      <c r="E43" t="str">
        <f t="shared" si="5"/>
        <v xml:space="preserve"> </v>
      </c>
      <c r="F43" s="1" t="str">
        <f t="shared" si="6"/>
        <v xml:space="preserve"> </v>
      </c>
      <c r="G43" s="1" t="str">
        <f t="shared" si="7"/>
        <v/>
      </c>
      <c r="H43" s="1" t="str">
        <f>IF(ISBLANK(申込登録!J48),"",申込登録!J48)</f>
        <v/>
      </c>
      <c r="I43" s="1"/>
      <c r="J43" s="1"/>
      <c r="K43" s="1"/>
      <c r="L43" s="1"/>
      <c r="M43" s="1"/>
      <c r="N43" s="14" t="str">
        <f>IF(ISBLANK(申込登録!B48),"",申込登録!B48)</f>
        <v/>
      </c>
      <c r="O43" s="1" t="str">
        <f>IF(ISBLANK(申込登録!H48),"",申込登録!H48)</f>
        <v/>
      </c>
      <c r="P43" s="15" t="str">
        <f>IF(OR(O43,ISERROR(VLOOKUP(O43,{"女",-2},2,FALSE))),"",VLOOKUP(O43,{"女",-2},2,FALSE))</f>
        <v/>
      </c>
      <c r="Q43" s="1" t="str">
        <f>IF(ISBLANK(申込登録!C48),"",申込登録!C48)</f>
        <v/>
      </c>
      <c r="R43" s="1" t="str">
        <f>IF(ISBLANK(申込登録!D48),"",申込登録!D48)</f>
        <v/>
      </c>
      <c r="S43" s="1" t="str">
        <f>IF(ISBLANK(申込登録!E48),"",申込登録!E48)</f>
        <v/>
      </c>
      <c r="T43" s="1" t="str">
        <f>IF(ISBLANK(申込登録!F48),"",申込登録!F48)</f>
        <v/>
      </c>
      <c r="U43" s="16" t="str">
        <f>IF(ISBLANK(申込登録!I48),"",申込登録!I48)</f>
        <v/>
      </c>
    </row>
    <row r="44" spans="1:21" x14ac:dyDescent="0.2">
      <c r="A44">
        <v>42</v>
      </c>
      <c r="B44" s="1" t="str">
        <f t="shared" si="0"/>
        <v/>
      </c>
      <c r="C44" t="str">
        <f t="shared" si="3"/>
        <v/>
      </c>
      <c r="D44" t="str">
        <f t="shared" si="4"/>
        <v xml:space="preserve"> </v>
      </c>
      <c r="E44" t="str">
        <f t="shared" si="5"/>
        <v xml:space="preserve"> </v>
      </c>
      <c r="F44" s="1" t="str">
        <f t="shared" si="6"/>
        <v xml:space="preserve"> </v>
      </c>
      <c r="G44" s="1" t="str">
        <f t="shared" si="7"/>
        <v/>
      </c>
      <c r="H44" s="1" t="str">
        <f>IF(ISBLANK(申込登録!J49),"",申込登録!J49)</f>
        <v/>
      </c>
      <c r="I44" s="1"/>
      <c r="J44" s="1"/>
      <c r="K44" s="1"/>
      <c r="L44" s="1"/>
      <c r="M44" s="1"/>
      <c r="N44" s="14" t="str">
        <f>IF(ISBLANK(申込登録!B49),"",申込登録!B49)</f>
        <v/>
      </c>
      <c r="O44" s="1" t="str">
        <f>IF(ISBLANK(申込登録!H49),"",申込登録!H49)</f>
        <v/>
      </c>
      <c r="P44" s="15" t="str">
        <f>IF(OR(O44,ISERROR(VLOOKUP(O44,{"女",-2},2,FALSE))),"",VLOOKUP(O44,{"女",-2},2,FALSE))</f>
        <v/>
      </c>
      <c r="Q44" s="1" t="str">
        <f>IF(ISBLANK(申込登録!C49),"",申込登録!C49)</f>
        <v/>
      </c>
      <c r="R44" s="1" t="str">
        <f>IF(ISBLANK(申込登録!D49),"",申込登録!D49)</f>
        <v/>
      </c>
      <c r="S44" s="1" t="str">
        <f>IF(ISBLANK(申込登録!E49),"",申込登録!E49)</f>
        <v/>
      </c>
      <c r="T44" s="1" t="str">
        <f>IF(ISBLANK(申込登録!F49),"",申込登録!F49)</f>
        <v/>
      </c>
      <c r="U44" s="16" t="str">
        <f>IF(ISBLANK(申込登録!I49),"",申込登録!I49)</f>
        <v/>
      </c>
    </row>
    <row r="45" spans="1:21" x14ac:dyDescent="0.2">
      <c r="A45">
        <v>43</v>
      </c>
      <c r="B45" s="1" t="str">
        <f t="shared" si="0"/>
        <v/>
      </c>
      <c r="C45" t="str">
        <f t="shared" si="3"/>
        <v/>
      </c>
      <c r="D45" t="str">
        <f t="shared" si="4"/>
        <v xml:space="preserve"> </v>
      </c>
      <c r="E45" t="str">
        <f t="shared" si="5"/>
        <v xml:space="preserve"> </v>
      </c>
      <c r="F45" s="1" t="str">
        <f t="shared" si="6"/>
        <v xml:space="preserve"> </v>
      </c>
      <c r="G45" s="1" t="str">
        <f t="shared" si="7"/>
        <v/>
      </c>
      <c r="H45" s="1" t="str">
        <f>IF(ISBLANK(申込登録!J50),"",申込登録!J50)</f>
        <v/>
      </c>
      <c r="I45" s="1"/>
      <c r="J45" s="1"/>
      <c r="K45" s="1"/>
      <c r="L45" s="1"/>
      <c r="M45" s="1"/>
      <c r="N45" s="14" t="str">
        <f>IF(ISBLANK(申込登録!B50),"",申込登録!B50)</f>
        <v/>
      </c>
      <c r="O45" s="1" t="str">
        <f>IF(ISBLANK(申込登録!H50),"",申込登録!H50)</f>
        <v/>
      </c>
      <c r="P45" s="15" t="str">
        <f>IF(OR(O45,ISERROR(VLOOKUP(O45,{"女",-2},2,FALSE))),"",VLOOKUP(O45,{"女",-2},2,FALSE))</f>
        <v/>
      </c>
      <c r="Q45" s="1" t="str">
        <f>IF(ISBLANK(申込登録!C50),"",申込登録!C50)</f>
        <v/>
      </c>
      <c r="R45" s="1" t="str">
        <f>IF(ISBLANK(申込登録!D50),"",申込登録!D50)</f>
        <v/>
      </c>
      <c r="S45" s="1" t="str">
        <f>IF(ISBLANK(申込登録!E50),"",申込登録!E50)</f>
        <v/>
      </c>
      <c r="T45" s="1" t="str">
        <f>IF(ISBLANK(申込登録!F50),"",申込登録!F50)</f>
        <v/>
      </c>
      <c r="U45" s="16" t="str">
        <f>IF(ISBLANK(申込登録!I50),"",申込登録!I50)</f>
        <v/>
      </c>
    </row>
    <row r="46" spans="1:21" x14ac:dyDescent="0.2">
      <c r="A46">
        <v>44</v>
      </c>
      <c r="B46" s="1" t="str">
        <f t="shared" si="0"/>
        <v/>
      </c>
      <c r="C46" t="str">
        <f t="shared" si="3"/>
        <v/>
      </c>
      <c r="D46" t="str">
        <f t="shared" si="4"/>
        <v xml:space="preserve"> </v>
      </c>
      <c r="E46" t="str">
        <f t="shared" si="5"/>
        <v xml:space="preserve"> </v>
      </c>
      <c r="F46" s="1" t="str">
        <f t="shared" si="6"/>
        <v xml:space="preserve"> </v>
      </c>
      <c r="G46" s="1" t="str">
        <f t="shared" si="7"/>
        <v/>
      </c>
      <c r="H46" s="1" t="str">
        <f>IF(ISBLANK(申込登録!J51),"",申込登録!J51)</f>
        <v/>
      </c>
      <c r="I46" s="1"/>
      <c r="J46" s="1"/>
      <c r="K46" s="1"/>
      <c r="L46" s="1"/>
      <c r="M46" s="1"/>
      <c r="N46" s="14" t="str">
        <f>IF(ISBLANK(申込登録!B51),"",申込登録!B51)</f>
        <v/>
      </c>
      <c r="O46" s="1" t="str">
        <f>IF(ISBLANK(申込登録!H51),"",申込登録!H51)</f>
        <v/>
      </c>
      <c r="P46" s="15" t="str">
        <f>IF(OR(O46,ISERROR(VLOOKUP(O46,{"女",-2},2,FALSE))),"",VLOOKUP(O46,{"女",-2},2,FALSE))</f>
        <v/>
      </c>
      <c r="Q46" s="1" t="str">
        <f>IF(ISBLANK(申込登録!C51),"",申込登録!C51)</f>
        <v/>
      </c>
      <c r="R46" s="1" t="str">
        <f>IF(ISBLANK(申込登録!D51),"",申込登録!D51)</f>
        <v/>
      </c>
      <c r="S46" s="1" t="str">
        <f>IF(ISBLANK(申込登録!E51),"",申込登録!E51)</f>
        <v/>
      </c>
      <c r="T46" s="1" t="str">
        <f>IF(ISBLANK(申込登録!F51),"",申込登録!F51)</f>
        <v/>
      </c>
      <c r="U46" s="16" t="str">
        <f>IF(ISBLANK(申込登録!I51),"",申込登録!I51)</f>
        <v/>
      </c>
    </row>
    <row r="47" spans="1:21" x14ac:dyDescent="0.2">
      <c r="A47">
        <v>45</v>
      </c>
      <c r="B47" s="1" t="str">
        <f t="shared" si="0"/>
        <v/>
      </c>
      <c r="C47" t="str">
        <f t="shared" si="3"/>
        <v/>
      </c>
      <c r="D47" t="str">
        <f t="shared" si="4"/>
        <v xml:space="preserve"> </v>
      </c>
      <c r="E47" t="str">
        <f t="shared" si="5"/>
        <v xml:space="preserve"> </v>
      </c>
      <c r="F47" s="1" t="str">
        <f t="shared" si="6"/>
        <v xml:space="preserve"> </v>
      </c>
      <c r="G47" s="1" t="str">
        <f t="shared" si="7"/>
        <v/>
      </c>
      <c r="H47" s="1" t="str">
        <f>IF(ISBLANK(申込登録!J52),"",申込登録!J52)</f>
        <v/>
      </c>
      <c r="I47" s="1"/>
      <c r="J47" s="1"/>
      <c r="K47" s="1"/>
      <c r="L47" s="1"/>
      <c r="M47" s="1"/>
      <c r="N47" s="14" t="str">
        <f>IF(ISBLANK(申込登録!B52),"",申込登録!B52)</f>
        <v/>
      </c>
      <c r="O47" s="1" t="str">
        <f>IF(ISBLANK(申込登録!H52),"",申込登録!H52)</f>
        <v/>
      </c>
      <c r="P47" s="15" t="str">
        <f>IF(OR(O47,ISERROR(VLOOKUP(O47,{"女",-2},2,FALSE))),"",VLOOKUP(O47,{"女",-2},2,FALSE))</f>
        <v/>
      </c>
      <c r="Q47" s="1" t="str">
        <f>IF(ISBLANK(申込登録!C52),"",申込登録!C52)</f>
        <v/>
      </c>
      <c r="R47" s="1" t="str">
        <f>IF(ISBLANK(申込登録!D52),"",申込登録!D52)</f>
        <v/>
      </c>
      <c r="S47" s="1" t="str">
        <f>IF(ISBLANK(申込登録!E52),"",申込登録!E52)</f>
        <v/>
      </c>
      <c r="T47" s="1" t="str">
        <f>IF(ISBLANK(申込登録!F52),"",申込登録!F52)</f>
        <v/>
      </c>
      <c r="U47" s="16" t="str">
        <f>IF(ISBLANK(申込登録!I52),"",申込登録!I52)</f>
        <v/>
      </c>
    </row>
    <row r="48" spans="1:21" x14ac:dyDescent="0.2">
      <c r="A48">
        <v>46</v>
      </c>
      <c r="B48" s="1" t="str">
        <f t="shared" si="0"/>
        <v/>
      </c>
      <c r="C48" t="str">
        <f t="shared" si="3"/>
        <v/>
      </c>
      <c r="D48" t="str">
        <f t="shared" si="4"/>
        <v xml:space="preserve"> </v>
      </c>
      <c r="E48" t="str">
        <f t="shared" si="5"/>
        <v xml:space="preserve"> </v>
      </c>
      <c r="F48" s="1" t="str">
        <f t="shared" si="6"/>
        <v xml:space="preserve"> </v>
      </c>
      <c r="G48" s="1" t="str">
        <f t="shared" si="7"/>
        <v/>
      </c>
      <c r="H48" s="1" t="str">
        <f>IF(ISBLANK(申込登録!J53),"",申込登録!J53)</f>
        <v/>
      </c>
      <c r="I48" s="1"/>
      <c r="J48" s="1"/>
      <c r="K48" s="1"/>
      <c r="L48" s="1"/>
      <c r="M48" s="1"/>
      <c r="N48" s="14" t="str">
        <f>IF(ISBLANK(申込登録!B53),"",申込登録!B53)</f>
        <v/>
      </c>
      <c r="O48" s="1" t="str">
        <f>IF(ISBLANK(申込登録!H53),"",申込登録!H53)</f>
        <v/>
      </c>
      <c r="P48" s="15" t="str">
        <f>IF(OR(O48,ISERROR(VLOOKUP(O48,{"女",-2},2,FALSE))),"",VLOOKUP(O48,{"女",-2},2,FALSE))</f>
        <v/>
      </c>
      <c r="Q48" s="1" t="str">
        <f>IF(ISBLANK(申込登録!C53),"",申込登録!C53)</f>
        <v/>
      </c>
      <c r="R48" s="1" t="str">
        <f>IF(ISBLANK(申込登録!D53),"",申込登録!D53)</f>
        <v/>
      </c>
      <c r="S48" s="1" t="str">
        <f>IF(ISBLANK(申込登録!E53),"",申込登録!E53)</f>
        <v/>
      </c>
      <c r="T48" s="1" t="str">
        <f>IF(ISBLANK(申込登録!F53),"",申込登録!F53)</f>
        <v/>
      </c>
      <c r="U48" s="16" t="str">
        <f>IF(ISBLANK(申込登録!I53),"",申込登録!I53)</f>
        <v/>
      </c>
    </row>
    <row r="49" spans="1:21" x14ac:dyDescent="0.2">
      <c r="A49">
        <v>47</v>
      </c>
      <c r="B49" s="1" t="str">
        <f t="shared" si="0"/>
        <v/>
      </c>
      <c r="C49" t="str">
        <f t="shared" si="3"/>
        <v/>
      </c>
      <c r="D49" t="str">
        <f t="shared" si="4"/>
        <v xml:space="preserve"> </v>
      </c>
      <c r="E49" t="str">
        <f t="shared" si="5"/>
        <v xml:space="preserve"> </v>
      </c>
      <c r="F49" s="1" t="str">
        <f t="shared" si="6"/>
        <v xml:space="preserve"> </v>
      </c>
      <c r="G49" s="1" t="str">
        <f t="shared" si="7"/>
        <v/>
      </c>
      <c r="H49" s="1" t="str">
        <f>IF(ISBLANK(申込登録!J54),"",申込登録!J54)</f>
        <v/>
      </c>
      <c r="I49" s="1"/>
      <c r="J49" s="1"/>
      <c r="K49" s="1"/>
      <c r="L49" s="1"/>
      <c r="M49" s="1"/>
      <c r="N49" s="14" t="str">
        <f>IF(ISBLANK(申込登録!B54),"",申込登録!B54)</f>
        <v/>
      </c>
      <c r="O49" s="1" t="str">
        <f>IF(ISBLANK(申込登録!H54),"",申込登録!H54)</f>
        <v/>
      </c>
      <c r="P49" s="15" t="str">
        <f>IF(OR(O49,ISERROR(VLOOKUP(O49,{"女",-2},2,FALSE))),"",VLOOKUP(O49,{"女",-2},2,FALSE))</f>
        <v/>
      </c>
      <c r="Q49" s="1" t="str">
        <f>IF(ISBLANK(申込登録!C54),"",申込登録!C54)</f>
        <v/>
      </c>
      <c r="R49" s="1" t="str">
        <f>IF(ISBLANK(申込登録!D54),"",申込登録!D54)</f>
        <v/>
      </c>
      <c r="S49" s="1" t="str">
        <f>IF(ISBLANK(申込登録!E54),"",申込登録!E54)</f>
        <v/>
      </c>
      <c r="T49" s="1" t="str">
        <f>IF(ISBLANK(申込登録!F54),"",申込登録!F54)</f>
        <v/>
      </c>
      <c r="U49" s="16" t="str">
        <f>IF(ISBLANK(申込登録!I54),"",申込登録!I54)</f>
        <v/>
      </c>
    </row>
    <row r="50" spans="1:21" x14ac:dyDescent="0.2">
      <c r="A50">
        <v>48</v>
      </c>
      <c r="B50" s="1" t="str">
        <f t="shared" si="0"/>
        <v/>
      </c>
      <c r="C50" t="str">
        <f t="shared" si="3"/>
        <v/>
      </c>
      <c r="D50" t="str">
        <f t="shared" si="4"/>
        <v xml:space="preserve"> </v>
      </c>
      <c r="E50" t="str">
        <f t="shared" si="5"/>
        <v xml:space="preserve"> </v>
      </c>
      <c r="F50" s="1" t="str">
        <f t="shared" si="6"/>
        <v xml:space="preserve"> </v>
      </c>
      <c r="G50" s="1" t="str">
        <f t="shared" si="7"/>
        <v/>
      </c>
      <c r="H50" s="1" t="str">
        <f>IF(ISBLANK(申込登録!J55),"",申込登録!J55)</f>
        <v/>
      </c>
      <c r="I50" s="1"/>
      <c r="J50" s="1"/>
      <c r="K50" s="1"/>
      <c r="L50" s="1"/>
      <c r="M50" s="1"/>
      <c r="N50" s="14" t="str">
        <f>IF(ISBLANK(申込登録!B55),"",申込登録!B55)</f>
        <v/>
      </c>
      <c r="O50" s="1" t="str">
        <f>IF(ISBLANK(申込登録!H55),"",申込登録!H55)</f>
        <v/>
      </c>
      <c r="P50" s="15" t="str">
        <f>IF(OR(O50,ISERROR(VLOOKUP(O50,{"女",-2},2,FALSE))),"",VLOOKUP(O50,{"女",-2},2,FALSE))</f>
        <v/>
      </c>
      <c r="Q50" s="1" t="str">
        <f>IF(ISBLANK(申込登録!C55),"",申込登録!C55)</f>
        <v/>
      </c>
      <c r="R50" s="1" t="str">
        <f>IF(ISBLANK(申込登録!D55),"",申込登録!D55)</f>
        <v/>
      </c>
      <c r="S50" s="1" t="str">
        <f>IF(ISBLANK(申込登録!E55),"",申込登録!E55)</f>
        <v/>
      </c>
      <c r="T50" s="1" t="str">
        <f>IF(ISBLANK(申込登録!F55),"",申込登録!F55)</f>
        <v/>
      </c>
      <c r="U50" s="16" t="str">
        <f>IF(ISBLANK(申込登録!I55),"",申込登録!I55)</f>
        <v/>
      </c>
    </row>
    <row r="51" spans="1:21" x14ac:dyDescent="0.2">
      <c r="A51">
        <v>49</v>
      </c>
      <c r="B51" s="1" t="str">
        <f t="shared" si="0"/>
        <v/>
      </c>
      <c r="C51" t="str">
        <f t="shared" si="3"/>
        <v/>
      </c>
      <c r="D51" t="str">
        <f t="shared" si="4"/>
        <v xml:space="preserve"> </v>
      </c>
      <c r="E51" t="str">
        <f t="shared" si="5"/>
        <v xml:space="preserve"> </v>
      </c>
      <c r="F51" s="1" t="str">
        <f t="shared" si="6"/>
        <v xml:space="preserve"> </v>
      </c>
      <c r="G51" s="1" t="str">
        <f t="shared" si="7"/>
        <v/>
      </c>
      <c r="H51" s="1" t="str">
        <f>IF(ISBLANK(申込登録!J56),"",申込登録!J56)</f>
        <v/>
      </c>
      <c r="I51" s="1"/>
      <c r="J51" s="1"/>
      <c r="K51" s="1"/>
      <c r="L51" s="1"/>
      <c r="M51" s="1"/>
      <c r="N51" s="14" t="str">
        <f>IF(ISBLANK(申込登録!B56),"",申込登録!B56)</f>
        <v/>
      </c>
      <c r="O51" s="1" t="str">
        <f>IF(ISBLANK(申込登録!H56),"",申込登録!H56)</f>
        <v/>
      </c>
      <c r="P51" s="15" t="str">
        <f>IF(OR(O51,ISERROR(VLOOKUP(O51,{"女",-2},2,FALSE))),"",VLOOKUP(O51,{"女",-2},2,FALSE))</f>
        <v/>
      </c>
      <c r="Q51" s="1" t="str">
        <f>IF(ISBLANK(申込登録!C56),"",申込登録!C56)</f>
        <v/>
      </c>
      <c r="R51" s="1" t="str">
        <f>IF(ISBLANK(申込登録!D56),"",申込登録!D56)</f>
        <v/>
      </c>
      <c r="S51" s="1" t="str">
        <f>IF(ISBLANK(申込登録!E56),"",申込登録!E56)</f>
        <v/>
      </c>
      <c r="T51" s="1" t="str">
        <f>IF(ISBLANK(申込登録!F56),"",申込登録!F56)</f>
        <v/>
      </c>
      <c r="U51" s="16" t="str">
        <f>IF(ISBLANK(申込登録!I56),"",申込登録!I56)</f>
        <v/>
      </c>
    </row>
    <row r="52" spans="1:21" x14ac:dyDescent="0.2">
      <c r="A52">
        <v>50</v>
      </c>
      <c r="B52" s="1" t="str">
        <f t="shared" si="0"/>
        <v/>
      </c>
      <c r="C52" t="str">
        <f t="shared" si="3"/>
        <v/>
      </c>
      <c r="D52" t="str">
        <f t="shared" si="4"/>
        <v xml:space="preserve"> </v>
      </c>
      <c r="E52" t="str">
        <f t="shared" si="5"/>
        <v xml:space="preserve"> </v>
      </c>
      <c r="F52" s="1" t="str">
        <f t="shared" si="6"/>
        <v xml:space="preserve"> </v>
      </c>
      <c r="G52" s="1" t="str">
        <f t="shared" si="7"/>
        <v/>
      </c>
      <c r="H52" s="1" t="str">
        <f>IF(ISBLANK(申込登録!J57),"",申込登録!J57)</f>
        <v/>
      </c>
      <c r="I52" s="1"/>
      <c r="J52" s="1"/>
      <c r="K52" s="1"/>
      <c r="L52" s="1"/>
      <c r="M52" s="1"/>
      <c r="N52" s="17" t="str">
        <f>IF(ISBLANK(申込登録!B57),"",申込登録!B57)</f>
        <v/>
      </c>
      <c r="O52" s="18" t="str">
        <f>IF(ISBLANK(申込登録!H57),"",申込登録!H57)</f>
        <v/>
      </c>
      <c r="P52" s="19" t="str">
        <f>IF(OR(O52,ISERROR(VLOOKUP(O52,{"女",-2},2,FALSE))),"",VLOOKUP(O52,{"女",-2},2,FALSE))</f>
        <v/>
      </c>
      <c r="Q52" s="18" t="str">
        <f>IF(ISBLANK(申込登録!C57),"",申込登録!C57)</f>
        <v/>
      </c>
      <c r="R52" s="18" t="str">
        <f>IF(ISBLANK(申込登録!D57),"",申込登録!D57)</f>
        <v/>
      </c>
      <c r="S52" s="18" t="str">
        <f>IF(ISBLANK(申込登録!E57),"",申込登録!E57)</f>
        <v/>
      </c>
      <c r="T52" s="18" t="str">
        <f>IF(ISBLANK(申込登録!F57),"",申込登録!F57)</f>
        <v/>
      </c>
      <c r="U52" s="20" t="str">
        <f>IF(ISBLANK(申込登録!I57),"",申込登録!I57)</f>
        <v/>
      </c>
    </row>
  </sheetData>
  <mergeCells count="2">
    <mergeCell ref="H1:H2"/>
    <mergeCell ref="I1:L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96</vt:i4>
      </vt:variant>
    </vt:vector>
  </HeadingPairs>
  <TitlesOfParts>
    <vt:vector size="98" baseType="lpstr">
      <vt:lpstr>申込登録</vt:lpstr>
      <vt:lpstr>ﾌﾟﾛｸﾞﾗﾑ用</vt:lpstr>
      <vt:lpstr>一般</vt:lpstr>
      <vt:lpstr>一般一般</vt:lpstr>
      <vt:lpstr>一般一般女</vt:lpstr>
      <vt:lpstr>一般一般男</vt:lpstr>
      <vt:lpstr>一般女子</vt:lpstr>
      <vt:lpstr>一般男子</vt:lpstr>
      <vt:lpstr>高校</vt:lpstr>
      <vt:lpstr>高校1</vt:lpstr>
      <vt:lpstr>高校1女</vt:lpstr>
      <vt:lpstr>高校1男</vt:lpstr>
      <vt:lpstr>高校1年女子</vt:lpstr>
      <vt:lpstr>高校1年男子</vt:lpstr>
      <vt:lpstr>高校2</vt:lpstr>
      <vt:lpstr>高校2女</vt:lpstr>
      <vt:lpstr>高校2男</vt:lpstr>
      <vt:lpstr>高校2年女子</vt:lpstr>
      <vt:lpstr>高校2年男子</vt:lpstr>
      <vt:lpstr>高校3</vt:lpstr>
      <vt:lpstr>高校3女</vt:lpstr>
      <vt:lpstr>高校3男</vt:lpstr>
      <vt:lpstr>高校3年女子</vt:lpstr>
      <vt:lpstr>高校3年男子</vt:lpstr>
      <vt:lpstr>女</vt:lpstr>
      <vt:lpstr>女一般女子</vt:lpstr>
      <vt:lpstr>女高校1年女子</vt:lpstr>
      <vt:lpstr>女高校2年女子</vt:lpstr>
      <vt:lpstr>女高校3年女子</vt:lpstr>
      <vt:lpstr>女小学1年女子</vt:lpstr>
      <vt:lpstr>女小学2年女子</vt:lpstr>
      <vt:lpstr>女小学3年女子</vt:lpstr>
      <vt:lpstr>女小学4年女子</vt:lpstr>
      <vt:lpstr>女小学5年女子</vt:lpstr>
      <vt:lpstr>女小学6年女子</vt:lpstr>
      <vt:lpstr>女中学1年女子</vt:lpstr>
      <vt:lpstr>女中学2年女子</vt:lpstr>
      <vt:lpstr>女中学3年女子</vt:lpstr>
      <vt:lpstr>小学</vt:lpstr>
      <vt:lpstr>小学1</vt:lpstr>
      <vt:lpstr>小学1女</vt:lpstr>
      <vt:lpstr>小学1男</vt:lpstr>
      <vt:lpstr>小学1年女子</vt:lpstr>
      <vt:lpstr>小学1年男子</vt:lpstr>
      <vt:lpstr>小学2</vt:lpstr>
      <vt:lpstr>小学2女</vt:lpstr>
      <vt:lpstr>小学2男</vt:lpstr>
      <vt:lpstr>小学2年女子</vt:lpstr>
      <vt:lpstr>小学2年男子</vt:lpstr>
      <vt:lpstr>小学3</vt:lpstr>
      <vt:lpstr>小学3女</vt:lpstr>
      <vt:lpstr>小学3男</vt:lpstr>
      <vt:lpstr>小学3年女子</vt:lpstr>
      <vt:lpstr>小学3年男子</vt:lpstr>
      <vt:lpstr>小学4</vt:lpstr>
      <vt:lpstr>小学4女</vt:lpstr>
      <vt:lpstr>小学4男</vt:lpstr>
      <vt:lpstr>小学4年女子</vt:lpstr>
      <vt:lpstr>小学4年男子</vt:lpstr>
      <vt:lpstr>小学5</vt:lpstr>
      <vt:lpstr>小学5女</vt:lpstr>
      <vt:lpstr>小学5男</vt:lpstr>
      <vt:lpstr>小学5年女子</vt:lpstr>
      <vt:lpstr>小学5年男子</vt:lpstr>
      <vt:lpstr>小学6</vt:lpstr>
      <vt:lpstr>小学6女</vt:lpstr>
      <vt:lpstr>小学6男</vt:lpstr>
      <vt:lpstr>小学6年女子</vt:lpstr>
      <vt:lpstr>小学6年男子</vt:lpstr>
      <vt:lpstr>男一般男子</vt:lpstr>
      <vt:lpstr>男高校1年男子</vt:lpstr>
      <vt:lpstr>男高校2年男子</vt:lpstr>
      <vt:lpstr>男高校3年男子</vt:lpstr>
      <vt:lpstr>男小学1年男子</vt:lpstr>
      <vt:lpstr>男小学2年男子</vt:lpstr>
      <vt:lpstr>男小学3年男子</vt:lpstr>
      <vt:lpstr>男小学4年男子</vt:lpstr>
      <vt:lpstr>男小学5年男子</vt:lpstr>
      <vt:lpstr>男小学6年男子</vt:lpstr>
      <vt:lpstr>男中学1年男子</vt:lpstr>
      <vt:lpstr>男中学2年男子</vt:lpstr>
      <vt:lpstr>男中学3年男子</vt:lpstr>
      <vt:lpstr>中学</vt:lpstr>
      <vt:lpstr>中学1</vt:lpstr>
      <vt:lpstr>中学1女</vt:lpstr>
      <vt:lpstr>中学1男</vt:lpstr>
      <vt:lpstr>中学1年女子</vt:lpstr>
      <vt:lpstr>中学1年男子</vt:lpstr>
      <vt:lpstr>中学2</vt:lpstr>
      <vt:lpstr>中学2女</vt:lpstr>
      <vt:lpstr>中学2男</vt:lpstr>
      <vt:lpstr>中学2年女子</vt:lpstr>
      <vt:lpstr>中学2年男子</vt:lpstr>
      <vt:lpstr>中学3</vt:lpstr>
      <vt:lpstr>中学3女</vt:lpstr>
      <vt:lpstr>中学3男</vt:lpstr>
      <vt:lpstr>中学3年女子</vt:lpstr>
      <vt:lpstr>中学3年男子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seiichi.k</dc:creator>
  <cp:lastModifiedBy>seiichi</cp:lastModifiedBy>
  <cp:lastPrinted>2017-08-31T05:07:53Z</cp:lastPrinted>
  <dcterms:created xsi:type="dcterms:W3CDTF">2016-01-20T07:43:32Z</dcterms:created>
  <dcterms:modified xsi:type="dcterms:W3CDTF">2023-10-23T14:56:26Z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97280e3f-1b79-4cc1-85d8-8a609a467f94</vt:lpwstr>
  </property>
</Properties>
</file>